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wbub\eds\"/>
    </mc:Choice>
  </mc:AlternateContent>
  <xr:revisionPtr revIDLastSave="0" documentId="8_{BCB61B16-F67D-4E82-B2D2-E873B8FF7242}" xr6:coauthVersionLast="47" xr6:coauthVersionMax="47" xr10:uidLastSave="{00000000-0000-0000-0000-000000000000}"/>
  <bookViews>
    <workbookView xWindow="3120" yWindow="0" windowWidth="18615" windowHeight="21600" tabRatio="500" activeTab="1" xr2:uid="{00000000-000D-0000-FFFF-FFFF00000000}"/>
  </bookViews>
  <sheets>
    <sheet name="Invoice Total" sheetId="1" r:id="rId1"/>
    <sheet name="Basic-Keytags-Medallions" sheetId="2" r:id="rId2"/>
    <sheet name="Brochures" sheetId="3" r:id="rId3"/>
    <sheet name="Service-Booklets-Posters" sheetId="4" r:id="rId4"/>
    <sheet name="Specialty Items" sheetId="5" r:id="rId5"/>
    <sheet name="StarterPack" sheetId="6" r:id="rId6"/>
  </sheets>
  <definedNames>
    <definedName name="_xlnm.Print_Area" localSheetId="2">Brochures!$A$1:$F$47</definedName>
    <definedName name="_xlnm.Print_Area" localSheetId="0">'Invoice Total'!$A$1:$E$30</definedName>
    <definedName name="_xlnm.Print_Area" localSheetId="3">'Service-Booklets-Posters'!$A$1:$F$50</definedName>
    <definedName name="_xlnm.Print_Area" localSheetId="4">'Specialty Items'!$A$1:$F$35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24" i="5" l="1"/>
  <c r="F21" i="5"/>
  <c r="F20" i="5"/>
  <c r="F19" i="5"/>
  <c r="F18" i="5"/>
  <c r="F17" i="5"/>
  <c r="F16" i="5"/>
  <c r="F15" i="5"/>
  <c r="F14" i="5"/>
  <c r="F13" i="5"/>
  <c r="F12" i="5"/>
  <c r="F11" i="5"/>
  <c r="F10" i="5"/>
  <c r="F9" i="5"/>
  <c r="F28" i="5" s="1"/>
  <c r="E16" i="1" s="1"/>
  <c r="C6" i="5"/>
  <c r="C5" i="5"/>
  <c r="C3" i="5"/>
  <c r="F43" i="4"/>
  <c r="F42" i="4"/>
  <c r="F41" i="4"/>
  <c r="F40" i="4"/>
  <c r="F38" i="4"/>
  <c r="F37" i="4"/>
  <c r="F35" i="4"/>
  <c r="F34" i="4"/>
  <c r="F33" i="4"/>
  <c r="F32" i="4"/>
  <c r="F30" i="4"/>
  <c r="F29" i="4"/>
  <c r="F28" i="4"/>
  <c r="F27" i="4"/>
  <c r="F26" i="4"/>
  <c r="F25" i="4"/>
  <c r="F24" i="4"/>
  <c r="F23" i="4"/>
  <c r="F22" i="4"/>
  <c r="F21" i="4"/>
  <c r="F20" i="4"/>
  <c r="F19" i="4"/>
  <c r="F18" i="4"/>
  <c r="F17" i="4"/>
  <c r="F16" i="4"/>
  <c r="F15" i="4"/>
  <c r="F14" i="4"/>
  <c r="F13" i="4"/>
  <c r="F12" i="4"/>
  <c r="F11" i="4"/>
  <c r="F10" i="4"/>
  <c r="F9" i="4"/>
  <c r="F45" i="4" s="1"/>
  <c r="E15" i="1" s="1"/>
  <c r="C6" i="4"/>
  <c r="C5" i="4"/>
  <c r="C3" i="4"/>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42" i="3" s="1"/>
  <c r="E14" i="1" s="1"/>
  <c r="C6" i="3"/>
  <c r="C5" i="3"/>
  <c r="C3" i="3"/>
  <c r="F26" i="2"/>
  <c r="F25" i="2"/>
  <c r="F24" i="2"/>
  <c r="F23" i="2"/>
  <c r="F22" i="2"/>
  <c r="F21" i="2"/>
  <c r="F20" i="2"/>
  <c r="F19" i="2"/>
  <c r="F18" i="2"/>
  <c r="F16" i="2"/>
  <c r="F15" i="2"/>
  <c r="F14" i="2"/>
  <c r="F13" i="2"/>
  <c r="F12" i="2"/>
  <c r="F11" i="2"/>
  <c r="F10" i="2"/>
  <c r="F9" i="2"/>
  <c r="F30" i="2" s="1"/>
  <c r="E13" i="1" s="1"/>
  <c r="E17" i="1" s="1"/>
  <c r="C6" i="2"/>
  <c r="C5" i="2"/>
</calcChain>
</file>

<file path=xl/sharedStrings.xml><?xml version="1.0" encoding="utf-8"?>
<sst xmlns="http://schemas.openxmlformats.org/spreadsheetml/2006/main" count="255" uniqueCount="205">
  <si>
    <t>Central Saskatchewan Area of NA Literature order form</t>
  </si>
  <si>
    <t>Last updated March 2025</t>
  </si>
  <si>
    <r>
      <rPr>
        <b/>
        <u/>
        <sz val="11"/>
        <color rgb="FF000000"/>
        <rFont val="Calibri"/>
        <family val="2"/>
        <charset val="1"/>
      </rPr>
      <t>Order Date:</t>
    </r>
    <r>
      <rPr>
        <u/>
        <sz val="11"/>
        <rFont val="Calibri"/>
        <family val="2"/>
        <charset val="1"/>
      </rPr>
      <t xml:space="preserve"> (yy/mm/dd)</t>
    </r>
  </si>
  <si>
    <t>Group Name:</t>
  </si>
  <si>
    <t>A New Hope</t>
  </si>
  <si>
    <t>Group Member:</t>
  </si>
  <si>
    <t>ASC Starter Pack</t>
  </si>
  <si>
    <t>Email address:</t>
  </si>
  <si>
    <t>Telephone #:</t>
  </si>
  <si>
    <t>Alone No More</t>
  </si>
  <si>
    <t>Eagles Nest</t>
  </si>
  <si>
    <t>Order Total</t>
  </si>
  <si>
    <t>Forward Bound</t>
  </si>
  <si>
    <t>Freedom Group</t>
  </si>
  <si>
    <t>Basic-Keytags-Medallions</t>
  </si>
  <si>
    <t>Just for Today</t>
  </si>
  <si>
    <t>Brochures</t>
  </si>
  <si>
    <t>Living Room</t>
  </si>
  <si>
    <t>Service-Booklets-Posters</t>
  </si>
  <si>
    <t>Never Alone</t>
  </si>
  <si>
    <t>Specialty Items</t>
  </si>
  <si>
    <t>On The Mend</t>
  </si>
  <si>
    <t>Total Due</t>
  </si>
  <si>
    <t>Safe Passage To Recovery</t>
  </si>
  <si>
    <t>Sharing Recovery</t>
  </si>
  <si>
    <t>MAKE CHEQUES PAYABLE TO CSANA LITERATURE</t>
  </si>
  <si>
    <t>SWAT</t>
  </si>
  <si>
    <t>Email transfers to literature@csana.ca</t>
  </si>
  <si>
    <t>The Journey Continues</t>
  </si>
  <si>
    <t>The Ties That Bind Us</t>
  </si>
  <si>
    <t>All the fields in this spreadsheet are protected except where input is necessary. The form is self calculating and the total of each page will appear below and totalled to indicate the full amount ordered.</t>
  </si>
  <si>
    <t>We Do Recover</t>
  </si>
  <si>
    <t>Women’s Circle of Recovery</t>
  </si>
  <si>
    <t>Hospitals &amp; Institutions</t>
  </si>
  <si>
    <t>Public Information</t>
  </si>
  <si>
    <t>How to use this spreadsheet.</t>
  </si>
  <si>
    <t>Outreach</t>
  </si>
  <si>
    <t xml:space="preserve">With Excel or LibreOffice, you can using the CTRL + ; keys together will enter the date. Otherwise please enter it as per the example. </t>
  </si>
  <si>
    <t>Select your group name from the list provided and then tab down to enter your name and your Email and/or telephone number so we can contact you if needed.</t>
  </si>
  <si>
    <t>GROUP:</t>
  </si>
  <si>
    <t>MEMBER:</t>
  </si>
  <si>
    <t>ITEM #</t>
  </si>
  <si>
    <t>ITEM LIST NAME</t>
  </si>
  <si>
    <t>QTY</t>
  </si>
  <si>
    <t>PRICE PER</t>
  </si>
  <si>
    <t>AMOUNT</t>
  </si>
  <si>
    <t>Basic Text-Hard or Soft Cover</t>
  </si>
  <si>
    <t>Basic Text - Pocket Size</t>
  </si>
  <si>
    <t>Just For Today-Soft Cover</t>
  </si>
  <si>
    <t>It Works: How and Why</t>
  </si>
  <si>
    <t>NA Step Working Guide</t>
  </si>
  <si>
    <t>Living Clean-Hard Cover</t>
  </si>
  <si>
    <t>Guiding Principles</t>
  </si>
  <si>
    <t>A Spiritual Principal a Day (soft cover)</t>
  </si>
  <si>
    <t>Welcome Keytag</t>
  </si>
  <si>
    <t>30 Day Keytag</t>
  </si>
  <si>
    <t>60 Day Keytag</t>
  </si>
  <si>
    <t>90 Day Keytag</t>
  </si>
  <si>
    <t>6 Month Keytag</t>
  </si>
  <si>
    <t>9 Month Keytag</t>
  </si>
  <si>
    <t>1 Year Keytag</t>
  </si>
  <si>
    <t>18 Month Keytag</t>
  </si>
  <si>
    <t>Multiple Year Keytag</t>
  </si>
  <si>
    <t>BRONZE</t>
  </si>
  <si>
    <t>Bronze Medallions - Year Required (insert below)</t>
  </si>
  <si>
    <t>Year —&gt;</t>
  </si>
  <si>
    <t>Price Per Unit Includes 10% To Cover Shipping Costs</t>
  </si>
  <si>
    <t>TOTAL</t>
  </si>
  <si>
    <t>ALL ORDERS TO BE IN BY SUNDAY WITH PICK UP ON WEDNESDAY AT THE LIVING ROOM MEETING LOCATION 7:00</t>
  </si>
  <si>
    <r>
      <rPr>
        <b/>
        <sz val="11"/>
        <color rgb="FF000000"/>
        <rFont val="Calibri"/>
        <family val="2"/>
        <charset val="1"/>
      </rPr>
      <t>#1</t>
    </r>
    <r>
      <rPr>
        <sz val="11"/>
        <rFont val="Calibri"/>
        <family val="2"/>
        <charset val="1"/>
      </rPr>
      <t xml:space="preserve"> Who, What, How and Why</t>
    </r>
  </si>
  <si>
    <r>
      <rPr>
        <b/>
        <sz val="11"/>
        <color rgb="FF000000"/>
        <rFont val="Calibri"/>
        <family val="2"/>
        <charset val="1"/>
      </rPr>
      <t>#2</t>
    </r>
    <r>
      <rPr>
        <sz val="11"/>
        <rFont val="Calibri"/>
        <family val="2"/>
        <charset val="1"/>
      </rPr>
      <t xml:space="preserve"> The Group</t>
    </r>
  </si>
  <si>
    <r>
      <rPr>
        <b/>
        <sz val="11"/>
        <color rgb="FF000000"/>
        <rFont val="Calibri"/>
        <family val="2"/>
        <charset val="1"/>
      </rPr>
      <t>#5</t>
    </r>
    <r>
      <rPr>
        <sz val="11"/>
        <rFont val="Calibri"/>
        <family val="2"/>
        <charset val="1"/>
      </rPr>
      <t xml:space="preserve"> Another Look</t>
    </r>
  </si>
  <si>
    <r>
      <rPr>
        <b/>
        <sz val="11"/>
        <color rgb="FF000000"/>
        <rFont val="Calibri"/>
        <family val="2"/>
        <charset val="1"/>
      </rPr>
      <t>#6</t>
    </r>
    <r>
      <rPr>
        <sz val="11"/>
        <rFont val="Calibri"/>
        <family val="2"/>
        <charset val="1"/>
      </rPr>
      <t xml:space="preserve"> Recovery and Relapse</t>
    </r>
  </si>
  <si>
    <r>
      <rPr>
        <b/>
        <sz val="11"/>
        <color rgb="FF000000"/>
        <rFont val="Calibri"/>
        <family val="2"/>
        <charset val="1"/>
      </rPr>
      <t>#7</t>
    </r>
    <r>
      <rPr>
        <sz val="11"/>
        <rFont val="Calibri"/>
        <family val="2"/>
        <charset val="1"/>
      </rPr>
      <t xml:space="preserve"> Am I An Addict</t>
    </r>
  </si>
  <si>
    <r>
      <rPr>
        <b/>
        <sz val="11"/>
        <color rgb="FF000000"/>
        <rFont val="Calibri"/>
        <family val="2"/>
        <charset val="1"/>
      </rPr>
      <t>#8</t>
    </r>
    <r>
      <rPr>
        <sz val="11"/>
        <rFont val="Calibri"/>
        <family val="2"/>
        <charset val="1"/>
      </rPr>
      <t xml:space="preserve"> Just For Today</t>
    </r>
  </si>
  <si>
    <r>
      <rPr>
        <b/>
        <sz val="11"/>
        <color rgb="FF000000"/>
        <rFont val="Calibri"/>
        <family val="2"/>
        <charset val="1"/>
      </rPr>
      <t>#9</t>
    </r>
    <r>
      <rPr>
        <sz val="11"/>
        <rFont val="Calibri"/>
        <family val="2"/>
        <charset val="1"/>
      </rPr>
      <t xml:space="preserve"> Living The Program</t>
    </r>
  </si>
  <si>
    <r>
      <rPr>
        <b/>
        <sz val="11"/>
        <color rgb="FF000000"/>
        <rFont val="Calibri"/>
        <family val="2"/>
        <charset val="1"/>
      </rPr>
      <t xml:space="preserve">#10 </t>
    </r>
    <r>
      <rPr>
        <sz val="11"/>
        <rFont val="Calibri"/>
        <family val="2"/>
        <charset val="1"/>
      </rPr>
      <t>Working Step 4 In NA</t>
    </r>
  </si>
  <si>
    <r>
      <rPr>
        <b/>
        <sz val="11"/>
        <color rgb="FF000000"/>
        <rFont val="Calibri"/>
        <family val="2"/>
        <charset val="1"/>
      </rPr>
      <t>#11</t>
    </r>
    <r>
      <rPr>
        <sz val="11"/>
        <rFont val="Calibri"/>
        <family val="2"/>
        <charset val="1"/>
      </rPr>
      <t xml:space="preserve"> Sponsorship</t>
    </r>
  </si>
  <si>
    <r>
      <rPr>
        <b/>
        <sz val="11"/>
        <color rgb="FF000000"/>
        <rFont val="Calibri"/>
        <family val="2"/>
        <charset val="1"/>
      </rPr>
      <t>#12</t>
    </r>
    <r>
      <rPr>
        <sz val="11"/>
        <rFont val="Calibri"/>
        <family val="2"/>
        <charset val="1"/>
      </rPr>
      <t xml:space="preserve"> The Triangle of Self-Obsession</t>
    </r>
  </si>
  <si>
    <r>
      <rPr>
        <b/>
        <sz val="11"/>
        <color rgb="FF000000"/>
        <rFont val="Calibri"/>
        <family val="2"/>
        <charset val="1"/>
      </rPr>
      <t>#13</t>
    </r>
    <r>
      <rPr>
        <sz val="11"/>
        <rFont val="Calibri"/>
        <family val="2"/>
        <charset val="1"/>
      </rPr>
      <t xml:space="preserve"> By Young Addicts For Young Addicts</t>
    </r>
  </si>
  <si>
    <r>
      <rPr>
        <b/>
        <sz val="11"/>
        <color rgb="FF000000"/>
        <rFont val="Calibri"/>
        <family val="2"/>
        <charset val="1"/>
      </rPr>
      <t>#14</t>
    </r>
    <r>
      <rPr>
        <sz val="11"/>
        <rFont val="Calibri"/>
        <family val="2"/>
        <charset val="1"/>
      </rPr>
      <t xml:space="preserve"> One Addict's Experience</t>
    </r>
  </si>
  <si>
    <r>
      <rPr>
        <b/>
        <sz val="11"/>
        <color rgb="FF000000"/>
        <rFont val="Calibri"/>
        <family val="2"/>
        <charset val="1"/>
      </rPr>
      <t>#15</t>
    </r>
    <r>
      <rPr>
        <sz val="11"/>
        <rFont val="Calibri"/>
        <family val="2"/>
        <charset val="1"/>
      </rPr>
      <t xml:space="preserve"> Public Information and The NA Member</t>
    </r>
  </si>
  <si>
    <r>
      <rPr>
        <b/>
        <sz val="11"/>
        <color rgb="FF000000"/>
        <rFont val="Calibri"/>
        <family val="2"/>
        <charset val="1"/>
      </rPr>
      <t>#16</t>
    </r>
    <r>
      <rPr>
        <sz val="11"/>
        <rFont val="Calibri"/>
        <family val="2"/>
        <charset val="1"/>
      </rPr>
      <t xml:space="preserve"> For The Newcomer</t>
    </r>
  </si>
  <si>
    <r>
      <rPr>
        <b/>
        <sz val="11"/>
        <color rgb="FF000000"/>
        <rFont val="Calibri"/>
        <family val="2"/>
        <charset val="1"/>
      </rPr>
      <t>#17</t>
    </r>
    <r>
      <rPr>
        <sz val="11"/>
        <rFont val="Calibri"/>
        <family val="2"/>
        <charset val="1"/>
      </rPr>
      <t xml:space="preserve"> For Those In Treatment</t>
    </r>
  </si>
  <si>
    <r>
      <rPr>
        <b/>
        <sz val="11"/>
        <color rgb="FF000000"/>
        <rFont val="Calibri"/>
        <family val="2"/>
        <charset val="1"/>
      </rPr>
      <t>#19</t>
    </r>
    <r>
      <rPr>
        <sz val="11"/>
        <rFont val="Calibri"/>
        <family val="2"/>
        <charset val="1"/>
      </rPr>
      <t xml:space="preserve"> Self Acceptance</t>
    </r>
  </si>
  <si>
    <r>
      <rPr>
        <b/>
        <sz val="11"/>
        <color rgb="FF000000"/>
        <rFont val="Calibri"/>
        <family val="2"/>
        <charset val="1"/>
      </rPr>
      <t>#20</t>
    </r>
    <r>
      <rPr>
        <sz val="11"/>
        <rFont val="Calibri"/>
        <family val="2"/>
        <charset val="1"/>
      </rPr>
      <t xml:space="preserve"> H &amp; I and The NA Member</t>
    </r>
  </si>
  <si>
    <r>
      <rPr>
        <b/>
        <sz val="11"/>
        <color rgb="FF000000"/>
        <rFont val="Calibri"/>
        <family val="2"/>
        <charset val="1"/>
      </rPr>
      <t>#21</t>
    </r>
    <r>
      <rPr>
        <sz val="11"/>
        <rFont val="Calibri"/>
        <family val="2"/>
        <charset val="1"/>
      </rPr>
      <t xml:space="preserve"> The Loner: Staying Clean in Isolation</t>
    </r>
  </si>
  <si>
    <r>
      <rPr>
        <b/>
        <sz val="11"/>
        <color rgb="FF000000"/>
        <rFont val="Calibri"/>
        <family val="2"/>
        <charset val="1"/>
      </rPr>
      <t>#22</t>
    </r>
    <r>
      <rPr>
        <sz val="11"/>
        <rFont val="Calibri"/>
        <family val="2"/>
        <charset val="1"/>
      </rPr>
      <t xml:space="preserve"> Welcome To Narcotics Anonymous</t>
    </r>
  </si>
  <si>
    <r>
      <rPr>
        <b/>
        <sz val="11"/>
        <color rgb="FF000000"/>
        <rFont val="Calibri"/>
        <family val="2"/>
        <charset val="1"/>
      </rPr>
      <t>#23</t>
    </r>
    <r>
      <rPr>
        <sz val="11"/>
        <rFont val="Calibri"/>
        <family val="2"/>
        <charset val="1"/>
      </rPr>
      <t xml:space="preserve"> Staying Clean On The Outside</t>
    </r>
  </si>
  <si>
    <r>
      <rPr>
        <b/>
        <sz val="11"/>
        <color rgb="FF000000"/>
        <rFont val="Calibri"/>
        <family val="2"/>
        <charset val="1"/>
      </rPr>
      <t>#24</t>
    </r>
    <r>
      <rPr>
        <sz val="11"/>
        <rFont val="Calibri"/>
        <family val="2"/>
        <charset val="1"/>
      </rPr>
      <t xml:space="preserve"> Money Matters-Self Support In NA</t>
    </r>
  </si>
  <si>
    <r>
      <rPr>
        <b/>
        <sz val="11"/>
        <color rgb="FF000000"/>
        <rFont val="Calibri"/>
        <family val="2"/>
        <charset val="1"/>
      </rPr>
      <t>#26</t>
    </r>
    <r>
      <rPr>
        <sz val="11"/>
        <rFont val="Calibri"/>
        <family val="2"/>
        <charset val="1"/>
      </rPr>
      <t xml:space="preserve"> Accessibility For Those With Additional Needs</t>
    </r>
  </si>
  <si>
    <r>
      <rPr>
        <b/>
        <sz val="11"/>
        <color rgb="FF000000"/>
        <rFont val="Calibri"/>
        <family val="2"/>
        <charset val="1"/>
      </rPr>
      <t>#27</t>
    </r>
    <r>
      <rPr>
        <sz val="11"/>
        <rFont val="Calibri"/>
        <family val="2"/>
        <charset val="1"/>
      </rPr>
      <t xml:space="preserve"> For The Parents/Guardians Of Young People In NA</t>
    </r>
  </si>
  <si>
    <r>
      <rPr>
        <b/>
        <sz val="11"/>
        <color rgb="FF000000"/>
        <rFont val="Calibri"/>
        <family val="2"/>
        <charset val="1"/>
      </rPr>
      <t>#28</t>
    </r>
    <r>
      <rPr>
        <sz val="11"/>
        <rFont val="Calibri"/>
        <family val="2"/>
        <charset val="1"/>
      </rPr>
      <t xml:space="preserve"> Funding NA Service</t>
    </r>
  </si>
  <si>
    <r>
      <rPr>
        <b/>
        <sz val="11"/>
        <color rgb="FF000000"/>
        <rFont val="Calibri"/>
        <family val="2"/>
        <charset val="1"/>
      </rPr>
      <t>#29</t>
    </r>
    <r>
      <rPr>
        <sz val="11"/>
        <rFont val="Calibri"/>
        <family val="2"/>
        <charset val="1"/>
      </rPr>
      <t xml:space="preserve"> An Introduction To NA Meetings</t>
    </r>
  </si>
  <si>
    <r>
      <rPr>
        <b/>
        <sz val="11"/>
        <rFont val="Calibri"/>
        <family val="2"/>
        <charset val="1"/>
      </rPr>
      <t>#30</t>
    </r>
    <r>
      <rPr>
        <sz val="11"/>
        <rFont val="Calibri"/>
        <family val="2"/>
        <charset val="1"/>
      </rPr>
      <t xml:space="preserve"> Mental Health in Recovery</t>
    </r>
  </si>
  <si>
    <t>NA - A Resouce In Your Community</t>
  </si>
  <si>
    <t>NA - Wallet Cards (set of 15)</t>
  </si>
  <si>
    <t>NA - Membership Survey</t>
  </si>
  <si>
    <t>Literature Rack - 16 Pocket</t>
  </si>
  <si>
    <t>Information About NA</t>
  </si>
  <si>
    <t>PR Folders</t>
  </si>
  <si>
    <t>PRICE PER   UNIT</t>
  </si>
  <si>
    <t xml:space="preserve">TOTAL AMOUNT </t>
  </si>
  <si>
    <t>H &amp; I Handbook</t>
  </si>
  <si>
    <t>Public Relations Handbook</t>
  </si>
  <si>
    <t>2102B</t>
  </si>
  <si>
    <t>PR Basics</t>
  </si>
  <si>
    <t>A Guide To Our World Services</t>
  </si>
  <si>
    <t>Literature Committee Handbook</t>
  </si>
  <si>
    <t>2101G</t>
  </si>
  <si>
    <t>H and I Basics</t>
  </si>
  <si>
    <t>A Guide To Phoneline Service</t>
  </si>
  <si>
    <t>Treasurer's Handbook</t>
  </si>
  <si>
    <t>Group Treasurer's Workbook</t>
  </si>
  <si>
    <t>Group Treasurer's Record</t>
  </si>
  <si>
    <t>A Guide To Local Services In NA</t>
  </si>
  <si>
    <t>Outreach Resource Information</t>
  </si>
  <si>
    <t>Additional Needs Resource Information</t>
  </si>
  <si>
    <t>Institutional Group Guide</t>
  </si>
  <si>
    <t>Planning basics</t>
  </si>
  <si>
    <t>Group Business Meetings</t>
  </si>
  <si>
    <t>Group Trusted Servants:Roles and Responsibilities</t>
  </si>
  <si>
    <t>Disruptive and Violent Behaviour</t>
  </si>
  <si>
    <t>NA Groups and Medication</t>
  </si>
  <si>
    <t>Principles and Leadership in NA Service</t>
  </si>
  <si>
    <t>Social Media and Our Guiding Principles</t>
  </si>
  <si>
    <t>NA and persons receiving medications</t>
  </si>
  <si>
    <t>Little White Book</t>
  </si>
  <si>
    <t>The Group Booklet</t>
  </si>
  <si>
    <t>Behind The Walls</t>
  </si>
  <si>
    <t>In Times Of Illness</t>
  </si>
  <si>
    <t>Group Starter Kit</t>
  </si>
  <si>
    <t>Group Reading Set</t>
  </si>
  <si>
    <t>Posters (Set of 8)</t>
  </si>
  <si>
    <t>Poster-12 Steps</t>
  </si>
  <si>
    <t>Poster-12 Traditions</t>
  </si>
  <si>
    <t>Poster-12 Concepts</t>
  </si>
  <si>
    <t>='Invice Total'!$C$3</t>
  </si>
  <si>
    <t>Gift Edition Basic Text</t>
  </si>
  <si>
    <t>Tri-plateColour</t>
  </si>
  <si>
    <t>N.A. White Booklet 60th Anniversary Special Edition</t>
  </si>
  <si>
    <t xml:space="preserve">Black  </t>
  </si>
  <si>
    <t>Just For Today-Pocket Size</t>
  </si>
  <si>
    <t xml:space="preserve">Blue  </t>
  </si>
  <si>
    <t>Just For Today-Gift Edition Hard Cover</t>
  </si>
  <si>
    <t xml:space="preserve">Gold  </t>
  </si>
  <si>
    <t xml:space="preserve">Sponsorship Book </t>
  </si>
  <si>
    <t xml:space="preserve">Green  </t>
  </si>
  <si>
    <t>It Works: How and Why-Pocket Size</t>
  </si>
  <si>
    <t xml:space="preserve">Orange  </t>
  </si>
  <si>
    <t>It Works: How and Why Audio CD (MP3)</t>
  </si>
  <si>
    <t xml:space="preserve">Pink  </t>
  </si>
  <si>
    <t>12 Concepts For NA Service</t>
  </si>
  <si>
    <t xml:space="preserve">Purple  </t>
  </si>
  <si>
    <t>Introductory Guide To NA</t>
  </si>
  <si>
    <t xml:space="preserve">Red  </t>
  </si>
  <si>
    <t>JFT Journal</t>
  </si>
  <si>
    <t xml:space="preserve">Violet  </t>
  </si>
  <si>
    <r>
      <rPr>
        <sz val="11"/>
        <color rgb="FF000000"/>
        <rFont val="Calibri"/>
        <family val="2"/>
        <charset val="1"/>
      </rPr>
      <t>NA Survival Kit (</t>
    </r>
    <r>
      <rPr>
        <sz val="11"/>
        <rFont val="Calibri"/>
        <family val="2"/>
        <charset val="1"/>
      </rPr>
      <t>contains all of the book chapters on the Steps)</t>
    </r>
  </si>
  <si>
    <t>Medallion Holder Keychain Gold/Silver</t>
  </si>
  <si>
    <t>TRIPLATES</t>
  </si>
  <si>
    <t>Triplate Medallion</t>
  </si>
  <si>
    <t>Three colour paint on a gold tone base - Colour/Year required (insert below)</t>
  </si>
  <si>
    <t>Colour and year &gt;</t>
  </si>
  <si>
    <t>LASER</t>
  </si>
  <si>
    <t>Laser-Etched Medallions</t>
  </si>
  <si>
    <t>Stainless Steel Laser-Etched Medallions - Year Required (insert below)</t>
  </si>
  <si>
    <t>Year &gt;</t>
  </si>
  <si>
    <t>NOTE: If there is anything not on this order form that you would like me to order please ask!!!</t>
  </si>
  <si>
    <t>CSANA Starter Pack</t>
  </si>
  <si>
    <t>Item #</t>
  </si>
  <si>
    <t>Description</t>
  </si>
  <si>
    <t>Qty</t>
  </si>
  <si>
    <t>Printed Start Kit Box</t>
  </si>
  <si>
    <r>
      <rPr>
        <sz val="11"/>
        <color rgb="FF000000"/>
        <rFont val="Calibri"/>
        <family val="2"/>
        <charset val="1"/>
      </rPr>
      <t>7</t>
    </r>
    <r>
      <rPr>
        <vertAlign val="superscript"/>
        <sz val="11"/>
        <rFont val="Calibri"/>
        <family val="2"/>
        <charset val="1"/>
      </rPr>
      <t>th</t>
    </r>
    <r>
      <rPr>
        <sz val="11"/>
        <rFont val="Calibri"/>
        <family val="2"/>
        <charset val="1"/>
      </rPr>
      <t xml:space="preserve"> Tradition Box</t>
    </r>
  </si>
  <si>
    <t>NA White Booklet</t>
  </si>
  <si>
    <t>Group Buiness Meetings</t>
  </si>
  <si>
    <t>Group Trusted Servents R&amp;R</t>
  </si>
  <si>
    <t>Disruptive &amp; Violent Behavior</t>
  </si>
  <si>
    <t>Leadership in NA Service</t>
  </si>
  <si>
    <t>IP #1 Who, What, How and Why</t>
  </si>
  <si>
    <t>IP #2 The Group</t>
  </si>
  <si>
    <t>IP #5 Another Look</t>
  </si>
  <si>
    <t>IP #6 Recovery &amp; Relapse</t>
  </si>
  <si>
    <t>IP #7 Am I an Addict?</t>
  </si>
  <si>
    <t>IP #8 Just for Today</t>
  </si>
  <si>
    <t>IP #9 Living the Program</t>
  </si>
  <si>
    <t>IP #11 Sponsorship, Revised</t>
  </si>
  <si>
    <t>IP #12 Triangle of Self-Obsession</t>
  </si>
  <si>
    <t>IP #13 By Young Addicts</t>
  </si>
  <si>
    <t>IP #14 One Addict's Experience…</t>
  </si>
  <si>
    <t>IP #16 For the Newcomer</t>
  </si>
  <si>
    <t>IP #19 Self-Acceptance</t>
  </si>
  <si>
    <t>IP #22 Welcome to NA</t>
  </si>
  <si>
    <t>IP #24 Money Matters: Self-Support in NA</t>
  </si>
  <si>
    <t>IP #27 For the Parents…</t>
  </si>
  <si>
    <t>IP #28 Funding NA Services</t>
  </si>
  <si>
    <t>IP #29 Intro to NA Meetings</t>
  </si>
  <si>
    <t>IP #30 Mental Health in Recovery</t>
  </si>
  <si>
    <t>Books/Keytags/Readings</t>
  </si>
  <si>
    <t>Basic Text (Hard or Soft Cover)</t>
  </si>
  <si>
    <t>Just for Today (Soft Cover)</t>
  </si>
  <si>
    <t xml:space="preserve">According to the current price list, last updated in March 2025, the value is </t>
  </si>
  <si>
    <t>Group Name</t>
  </si>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</sst>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dd/mm/yyyy"/>
    <numFmt numFmtId="166" formatCode="_-\$* #,##0.00_-;&quot;-$&quot;* #,##0.00_-;_-\$* \-??_-;_-@"/>
    <numFmt numFmtId="167" formatCode="[=0]&quot;&quot;;0.00"/>
  </numFmts>
  <fonts count="11" x14ac:knownFonts="1">
    <font>
      <sz val="10"/>
      <color rgb="FF000000"/>
      <name val="Arial"/>
      <family val="2"/>
      <charset val="1"/>
    </font>
    <font>
      <sz val="11"/>
      <color rgb="FF000000"/>
      <name val="Calibri"/>
      <family val="2"/>
      <charset val="1"/>
    </font>
    <font>
      <sz val="11"/>
      <color theme="0"/>
      <name val="Calibri"/>
      <family val="2"/>
      <charset val="1"/>
    </font>
    <font>
      <b/>
      <sz val="11"/>
      <color rgb="FF000000"/>
      <name val="Calibri"/>
      <family val="2"/>
      <charset val="1"/>
    </font>
    <font>
      <sz val="11"/>
      <name val="Calibri"/>
      <family val="2"/>
      <charset val="1"/>
    </font>
    <font>
      <b/>
      <u/>
      <sz val="11"/>
      <color rgb="FF000000"/>
      <name val="Calibri"/>
      <family val="2"/>
      <charset val="1"/>
    </font>
    <font>
      <u/>
      <sz val="11"/>
      <name val="Calibri"/>
      <family val="2"/>
      <charset val="1"/>
    </font>
    <font>
      <b/>
      <sz val="11"/>
      <name val="Calibri"/>
      <family val="2"/>
      <charset val="1"/>
    </font>
    <font>
      <b/>
      <sz val="12"/>
      <color rgb="FF000000"/>
      <name val="Calibri"/>
      <family val="2"/>
      <charset val="1"/>
    </font>
    <font>
      <vertAlign val="superscript"/>
      <sz val="11"/>
      <name val="Calibri"/>
      <family val="2"/>
      <charset val="1"/>
    </font>
    <font>
      <sz val="10"/>
      <color rgb="FF000000"/>
      <name val="Arial"/>
      <family val="2"/>
      <charset val="1"/>
    </font>
  </fonts>
  <fills count="5">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A0A0A0"/>
        <bgColor rgb="FFC0C0C0"/>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s>
  <cellStyleXfs count="3">
    <xf numFmtId="0" fontId="0" fillId="0" borderId="0"/>
    <xf numFmtId="0" fontId="10" fillId="0" borderId="0"/>
    <xf numFmtId="0" fontId="10" fillId="0" borderId="0"/>
  </cellStyleXfs>
  <cellXfs count="110">
    <xf numFmtId="0" fontId="0" fillId="0" borderId="0" xfId="0"/>
    <xf numFmtId="0" fontId="1" fillId="4" borderId="32" xfId="0" applyFont="1" applyFill="1" applyBorder="1"/>
    <xf numFmtId="0" fontId="1" fillId="0" borderId="31" xfId="0" applyFont="1" applyBorder="1" applyAlignment="1">
      <alignment vertical="center"/>
    </xf>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3" fillId="0" borderId="1" xfId="0" applyFont="1" applyBorder="1" applyAlignment="1">
      <alignment horizontal="right"/>
    </xf>
    <xf numFmtId="0" fontId="1" fillId="0" borderId="1" xfId="0" applyFont="1" applyBorder="1" applyAlignment="1">
      <alignment horizontal="left" indent="1"/>
    </xf>
    <xf numFmtId="0" fontId="1" fillId="0" borderId="3" xfId="0" applyFont="1" applyBorder="1" applyAlignment="1" applyProtection="1">
      <alignment horizontal="left"/>
      <protection locked="0"/>
    </xf>
    <xf numFmtId="49" fontId="1" fillId="0" borderId="3" xfId="0" applyNumberFormat="1" applyFont="1" applyBorder="1" applyProtection="1">
      <protection locked="0"/>
    </xf>
    <xf numFmtId="49" fontId="3" fillId="0" borderId="2" xfId="0" applyNumberFormat="1" applyFont="1" applyBorder="1" applyAlignment="1" applyProtection="1">
      <alignment horizontal="center"/>
      <protection locked="0"/>
    </xf>
    <xf numFmtId="0" fontId="3"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2" fillId="0" borderId="0" xfId="0" applyFont="1" applyAlignment="1">
      <alignment horizontal="center"/>
    </xf>
    <xf numFmtId="0" fontId="5" fillId="0" borderId="0" xfId="0" applyFont="1" applyAlignment="1">
      <alignment horizontal="right"/>
    </xf>
    <xf numFmtId="0" fontId="1" fillId="0" borderId="1" xfId="0" applyFont="1" applyBorder="1" applyProtection="1">
      <protection locked="0"/>
    </xf>
    <xf numFmtId="49" fontId="1" fillId="0" borderId="0" xfId="0" applyNumberFormat="1" applyFont="1"/>
    <xf numFmtId="164" fontId="1" fillId="0" borderId="1" xfId="0" applyNumberFormat="1" applyFont="1" applyBorder="1"/>
    <xf numFmtId="0" fontId="3" fillId="0" borderId="0" xfId="0" applyFont="1" applyAlignment="1">
      <alignment horizontal="center" wrapText="1"/>
    </xf>
    <xf numFmtId="0" fontId="5" fillId="0" borderId="0" xfId="0" applyFont="1" applyAlignment="1">
      <alignment horizontal="left"/>
    </xf>
    <xf numFmtId="0" fontId="3" fillId="0" borderId="0" xfId="0" applyFont="1" applyAlignment="1">
      <alignment vertical="center" wrapText="1"/>
    </xf>
    <xf numFmtId="165" fontId="2" fillId="0" borderId="0" xfId="0" applyNumberFormat="1" applyFont="1"/>
    <xf numFmtId="165" fontId="1" fillId="0" borderId="0" xfId="0" applyNumberFormat="1" applyFont="1"/>
    <xf numFmtId="0" fontId="3" fillId="0" borderId="0" xfId="0" applyFont="1" applyAlignment="1">
      <alignment horizontal="right"/>
    </xf>
    <xf numFmtId="0" fontId="1" fillId="0" borderId="2" xfId="0" applyFont="1" applyBorder="1" applyAlignment="1">
      <alignment horizontal="left"/>
    </xf>
    <xf numFmtId="0" fontId="3" fillId="0" borderId="2" xfId="0" applyFont="1" applyBorder="1" applyAlignment="1">
      <alignment horizontal="center"/>
    </xf>
    <xf numFmtId="0" fontId="3" fillId="0" borderId="2" xfId="0" applyFont="1" applyBorder="1"/>
    <xf numFmtId="0" fontId="1" fillId="0" borderId="4" xfId="0" applyFont="1" applyBorder="1" applyAlignment="1">
      <alignment horizontal="center"/>
    </xf>
    <xf numFmtId="0" fontId="1" fillId="0" borderId="5" xfId="0" applyFont="1" applyBorder="1"/>
    <xf numFmtId="0" fontId="1" fillId="0" borderId="2" xfId="0" applyFont="1" applyBorder="1" applyProtection="1">
      <protection locked="0"/>
    </xf>
    <xf numFmtId="166" fontId="3" fillId="0" borderId="2" xfId="0" applyNumberFormat="1" applyFont="1" applyBorder="1"/>
    <xf numFmtId="167" fontId="1" fillId="0" borderId="6" xfId="0" applyNumberFormat="1" applyFont="1" applyBorder="1"/>
    <xf numFmtId="0" fontId="1" fillId="0" borderId="7" xfId="0" applyFont="1" applyBorder="1" applyAlignment="1">
      <alignment horizontal="center"/>
    </xf>
    <xf numFmtId="0" fontId="1" fillId="0" borderId="1" xfId="0" applyFont="1" applyBorder="1"/>
    <xf numFmtId="0" fontId="1" fillId="0" borderId="3" xfId="0" applyFont="1" applyBorder="1" applyProtection="1">
      <protection locked="0"/>
    </xf>
    <xf numFmtId="166" fontId="3" fillId="0" borderId="3" xfId="0" applyNumberFormat="1" applyFont="1" applyBorder="1"/>
    <xf numFmtId="167" fontId="1" fillId="0" borderId="8" xfId="0" applyNumberFormat="1" applyFont="1" applyBorder="1"/>
    <xf numFmtId="0" fontId="1" fillId="0" borderId="9" xfId="0" applyFont="1" applyBorder="1"/>
    <xf numFmtId="166" fontId="3" fillId="0" borderId="0" xfId="0" applyNumberFormat="1" applyFont="1"/>
    <xf numFmtId="0" fontId="1" fillId="0" borderId="10" xfId="0" applyFont="1" applyBorder="1" applyAlignment="1">
      <alignment horizontal="left"/>
    </xf>
    <xf numFmtId="0" fontId="1" fillId="0" borderId="11" xfId="0" applyFont="1" applyBorder="1" applyAlignment="1" applyProtection="1">
      <alignment horizontal="center"/>
      <protection locked="0"/>
    </xf>
    <xf numFmtId="166" fontId="3" fillId="2" borderId="12" xfId="0" applyNumberFormat="1" applyFont="1" applyFill="1" applyBorder="1" applyAlignment="1">
      <alignment horizontal="center"/>
    </xf>
    <xf numFmtId="0" fontId="1" fillId="0" borderId="13" xfId="0" applyFont="1" applyBorder="1" applyAlignment="1">
      <alignment horizontal="right" vertical="center"/>
    </xf>
    <xf numFmtId="0" fontId="1" fillId="3" borderId="14" xfId="0" applyFont="1" applyFill="1" applyBorder="1" applyAlignment="1" applyProtection="1">
      <alignment vertical="center"/>
      <protection locked="0"/>
    </xf>
    <xf numFmtId="0" fontId="1" fillId="0" borderId="0" xfId="0" applyFont="1" applyAlignment="1">
      <alignment horizontal="center"/>
    </xf>
    <xf numFmtId="0" fontId="3" fillId="0" borderId="15" xfId="0" applyFont="1" applyBorder="1" applyAlignment="1">
      <alignment horizontal="center"/>
    </xf>
    <xf numFmtId="166" fontId="3" fillId="0" borderId="16" xfId="0" applyNumberFormat="1" applyFont="1" applyBorder="1" applyAlignment="1">
      <alignment horizontal="center"/>
    </xf>
    <xf numFmtId="49" fontId="2" fillId="0" borderId="0" xfId="0" applyNumberFormat="1" applyFont="1"/>
    <xf numFmtId="49" fontId="1" fillId="0" borderId="17" xfId="0" applyNumberFormat="1" applyFont="1" applyBorder="1"/>
    <xf numFmtId="49" fontId="1" fillId="0" borderId="18" xfId="0" applyNumberFormat="1" applyFont="1" applyBorder="1"/>
    <xf numFmtId="0" fontId="3" fillId="0" borderId="0" xfId="0" applyFont="1" applyAlignment="1">
      <alignment wrapText="1"/>
    </xf>
    <xf numFmtId="0" fontId="1" fillId="0" borderId="19" xfId="0" applyFont="1" applyBorder="1" applyAlignment="1">
      <alignment horizontal="center"/>
    </xf>
    <xf numFmtId="0" fontId="3" fillId="0" borderId="20" xfId="0" applyFont="1" applyBorder="1" applyAlignment="1">
      <alignment horizontal="left"/>
    </xf>
    <xf numFmtId="0" fontId="1" fillId="0" borderId="20" xfId="0" applyFont="1" applyBorder="1" applyProtection="1">
      <protection locked="0"/>
    </xf>
    <xf numFmtId="166" fontId="3" fillId="0" borderId="20" xfId="0" applyNumberFormat="1" applyFont="1" applyBorder="1"/>
    <xf numFmtId="166" fontId="1" fillId="0" borderId="21" xfId="0" applyNumberFormat="1" applyFont="1" applyBorder="1"/>
    <xf numFmtId="0" fontId="1" fillId="0" borderId="22" xfId="0" applyFont="1" applyBorder="1" applyAlignment="1">
      <alignment horizontal="center"/>
    </xf>
    <xf numFmtId="0" fontId="3" fillId="0" borderId="1" xfId="0" applyFont="1" applyBorder="1" applyAlignment="1">
      <alignment horizontal="left"/>
    </xf>
    <xf numFmtId="166" fontId="3" fillId="0" borderId="1" xfId="0" applyNumberFormat="1" applyFont="1" applyBorder="1"/>
    <xf numFmtId="166" fontId="1" fillId="0" borderId="23" xfId="0" applyNumberFormat="1" applyFont="1" applyBorder="1"/>
    <xf numFmtId="0" fontId="7" fillId="0" borderId="1" xfId="0" applyFont="1" applyBorder="1" applyAlignment="1">
      <alignment horizontal="left"/>
    </xf>
    <xf numFmtId="0" fontId="1" fillId="0" borderId="1" xfId="0" applyFont="1" applyBorder="1" applyAlignment="1">
      <alignment horizontal="left"/>
    </xf>
    <xf numFmtId="0" fontId="1" fillId="0" borderId="24" xfId="0" applyFont="1" applyBorder="1" applyAlignment="1">
      <alignment horizontal="center"/>
    </xf>
    <xf numFmtId="0" fontId="1" fillId="0" borderId="25" xfId="0" applyFont="1" applyBorder="1" applyAlignment="1">
      <alignment horizontal="left"/>
    </xf>
    <xf numFmtId="0" fontId="1" fillId="0" borderId="25" xfId="0" applyFont="1" applyBorder="1" applyProtection="1">
      <protection locked="0"/>
    </xf>
    <xf numFmtId="166" fontId="3" fillId="0" borderId="25" xfId="0" applyNumberFormat="1" applyFont="1" applyBorder="1"/>
    <xf numFmtId="166" fontId="1" fillId="0" borderId="26" xfId="0" applyNumberFormat="1" applyFont="1" applyBorder="1"/>
    <xf numFmtId="0" fontId="3" fillId="0" borderId="27" xfId="0" applyFont="1" applyBorder="1" applyAlignment="1">
      <alignment horizontal="center"/>
    </xf>
    <xf numFmtId="166" fontId="3" fillId="0" borderId="16" xfId="0" applyNumberFormat="1" applyFont="1" applyBorder="1"/>
    <xf numFmtId="166" fontId="1" fillId="0" borderId="0" xfId="0" applyNumberFormat="1" applyFont="1"/>
    <xf numFmtId="0" fontId="3" fillId="0" borderId="0" xfId="0" applyFont="1" applyAlignment="1">
      <alignment horizontal="left"/>
    </xf>
    <xf numFmtId="0" fontId="1" fillId="0" borderId="28" xfId="0" applyFont="1" applyBorder="1" applyAlignment="1">
      <alignment horizontal="center"/>
    </xf>
    <xf numFmtId="0" fontId="1" fillId="0" borderId="29" xfId="0" applyFont="1" applyBorder="1"/>
    <xf numFmtId="0" fontId="1" fillId="0" borderId="29" xfId="0" applyFont="1" applyBorder="1" applyProtection="1">
      <protection locked="0"/>
    </xf>
    <xf numFmtId="166" fontId="3" fillId="0" borderId="29" xfId="0" applyNumberFormat="1" applyFont="1" applyBorder="1"/>
    <xf numFmtId="166" fontId="1" fillId="0" borderId="30" xfId="0" applyNumberFormat="1" applyFont="1" applyBorder="1"/>
    <xf numFmtId="0" fontId="1" fillId="0" borderId="31" xfId="0" applyFont="1" applyBorder="1" applyAlignment="1">
      <alignment horizontal="center"/>
    </xf>
    <xf numFmtId="166" fontId="1" fillId="0" borderId="32" xfId="0" applyNumberFormat="1" applyFont="1" applyBorder="1"/>
    <xf numFmtId="0" fontId="1" fillId="0" borderId="13" xfId="0" applyFont="1" applyBorder="1" applyAlignment="1">
      <alignment horizontal="center"/>
    </xf>
    <xf numFmtId="0" fontId="1" fillId="0" borderId="14" xfId="0" applyFont="1" applyBorder="1"/>
    <xf numFmtId="0" fontId="1" fillId="0" borderId="14" xfId="0" applyFont="1" applyBorder="1" applyProtection="1">
      <protection locked="0"/>
    </xf>
    <xf numFmtId="166" fontId="3" fillId="0" borderId="14" xfId="0" applyNumberFormat="1" applyFont="1" applyBorder="1"/>
    <xf numFmtId="166" fontId="1" fillId="0" borderId="33" xfId="0" applyNumberFormat="1" applyFont="1" applyBorder="1"/>
    <xf numFmtId="0" fontId="3" fillId="0" borderId="0" xfId="0" applyFont="1" applyAlignment="1">
      <alignment vertical="center"/>
    </xf>
    <xf numFmtId="0" fontId="1" fillId="0" borderId="28" xfId="0" applyFont="1" applyBorder="1" applyAlignment="1">
      <alignment horizontal="center" vertical="center"/>
    </xf>
    <xf numFmtId="0" fontId="1" fillId="0" borderId="29" xfId="0" applyFont="1" applyBorder="1" applyAlignment="1">
      <alignment vertical="center"/>
    </xf>
    <xf numFmtId="0" fontId="1" fillId="3" borderId="0" xfId="0" applyFont="1" applyFill="1"/>
    <xf numFmtId="0" fontId="1" fillId="0" borderId="3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vertical="center"/>
    </xf>
    <xf numFmtId="0" fontId="1" fillId="0" borderId="31" xfId="0" applyFont="1" applyBorder="1" applyAlignment="1">
      <alignment horizontal="center" vertical="center" wrapText="1"/>
    </xf>
    <xf numFmtId="0" fontId="1" fillId="0" borderId="31" xfId="0" applyFont="1" applyBorder="1" applyAlignment="1">
      <alignment horizontal="right" vertical="center"/>
    </xf>
    <xf numFmtId="49" fontId="1" fillId="3" borderId="1" xfId="0" applyNumberFormat="1" applyFont="1" applyFill="1" applyBorder="1" applyAlignment="1" applyProtection="1">
      <alignment vertical="center"/>
      <protection locked="0"/>
    </xf>
    <xf numFmtId="0" fontId="1" fillId="0" borderId="0" xfId="0" applyFont="1" applyAlignment="1">
      <alignment horizontal="right" vertical="center"/>
    </xf>
    <xf numFmtId="2" fontId="1" fillId="0" borderId="0" xfId="0" applyNumberFormat="1" applyFont="1" applyAlignment="1">
      <alignment horizontal="center"/>
    </xf>
    <xf numFmtId="0" fontId="1" fillId="0" borderId="0" xfId="0" applyFont="1" applyAlignment="1">
      <alignment vertical="center" wrapText="1"/>
    </xf>
    <xf numFmtId="0" fontId="0" fillId="0" borderId="0" xfId="0" applyAlignment="1">
      <alignment horizontal="center"/>
    </xf>
    <xf numFmtId="0" fontId="1" fillId="4" borderId="34" xfId="0" applyFont="1" applyFill="1" applyBorder="1"/>
    <xf numFmtId="0" fontId="8" fillId="0" borderId="0" xfId="0" applyFont="1" applyAlignment="1">
      <alignment horizontal="center" vertical="center"/>
    </xf>
    <xf numFmtId="0" fontId="3" fillId="0" borderId="0" xfId="0" applyFont="1"/>
    <xf numFmtId="0" fontId="1" fillId="0" borderId="0" xfId="0" applyFont="1" applyAlignment="1">
      <alignment horizontal="right" vertical="center"/>
    </xf>
    <xf numFmtId="0" fontId="0" fillId="0" borderId="2" xfId="0" applyBorder="1" applyAlignment="1" applyProtection="1">
      <alignment wrapText="1"/>
      <protection locked="0"/>
    </xf>
    <xf numFmtId="0" fontId="0" fillId="0" borderId="2" xfId="0" applyBorder="1" applyProtection="1">
      <protection locked="0"/>
    </xf>
  </cellXfs>
  <cellStyles count="3">
    <cellStyle name="Normal" xfId="0" builtinId="0"/>
    <cellStyle name="Normal 2" xfId="1" xr:uid="{00000000-0005-0000-0000-000006000000}"/>
    <cellStyle name="Normal 3" xfId="2" xr:uid="{00000000-0005-0000-0000-000007000000}"/>
  </cellStyles>
  <dxfs count="6">
    <dxf>
      <font>
        <color rgb="FF000000"/>
        <name val="Arial"/>
        <family val="2"/>
        <charset val="1"/>
      </font>
      <fill>
        <patternFill>
          <bgColor rgb="FF808080"/>
        </patternFill>
      </fill>
    </dxf>
    <dxf>
      <font>
        <color rgb="FF000000"/>
        <name val="Arial"/>
        <family val="2"/>
        <charset val="1"/>
      </font>
      <fill>
        <patternFill>
          <bgColor rgb="FF808080"/>
        </patternFill>
      </fill>
    </dxf>
    <dxf>
      <font>
        <color rgb="FF000000"/>
        <name val="Arial"/>
        <family val="2"/>
        <charset val="1"/>
      </font>
      <fill>
        <patternFill>
          <bgColor rgb="FF808080"/>
        </patternFill>
      </fill>
    </dxf>
    <dxf>
      <font>
        <color rgb="FF000000"/>
        <name val="Arial"/>
        <family val="2"/>
        <charset val="1"/>
      </font>
      <fill>
        <patternFill>
          <bgColor rgb="FF808080"/>
        </patternFill>
      </fill>
    </dxf>
    <dxf>
      <font>
        <color rgb="FF000000"/>
        <name val="Arial"/>
        <family val="2"/>
        <charset val="1"/>
      </font>
      <fill>
        <patternFill>
          <bgColor rgb="FF808080"/>
        </patternFill>
      </fill>
    </dxf>
    <dxf>
      <font>
        <color rgb="FF000000"/>
        <name val="Arial"/>
        <family val="2"/>
        <charset val="1"/>
      </font>
      <fill>
        <patternFill>
          <bgColor rgb="FF80808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0A0A0"/>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zoomScaleNormal="100" workbookViewId="0">
      <selection activeCell="C6" sqref="C6:D6"/>
    </sheetView>
  </sheetViews>
  <sheetFormatPr defaultColWidth="8.7109375" defaultRowHeight="15" customHeight="1" x14ac:dyDescent="0.25"/>
  <cols>
    <col min="1" max="1" width="2.7109375" style="15" customWidth="1"/>
    <col min="2" max="2" width="15.7109375" style="15" customWidth="1"/>
    <col min="3" max="3" width="55.7109375" style="15" customWidth="1"/>
    <col min="4" max="4" width="5.7109375" style="15" customWidth="1"/>
    <col min="5" max="6" width="11.7109375" style="15" customWidth="1"/>
    <col min="7" max="7" width="10.42578125" style="15" hidden="1" customWidth="1"/>
    <col min="8" max="8" width="9.140625" style="16" hidden="1" customWidth="1"/>
    <col min="9" max="9" width="10.140625" style="15" hidden="1" customWidth="1"/>
    <col min="10" max="10" width="9.140625" style="15" hidden="1" customWidth="1"/>
    <col min="11" max="22" width="11.5703125" style="15" hidden="1" customWidth="1"/>
    <col min="23" max="16384" width="8.7109375" style="15"/>
  </cols>
  <sheetData>
    <row r="1" spans="2:9" x14ac:dyDescent="0.25"/>
    <row r="2" spans="2:9" x14ac:dyDescent="0.25">
      <c r="C2" s="14" t="s">
        <v>0</v>
      </c>
      <c r="D2" s="14"/>
      <c r="E2" s="18"/>
      <c r="F2" s="18"/>
      <c r="G2" s="18"/>
    </row>
    <row r="3" spans="2:9" x14ac:dyDescent="0.25">
      <c r="C3" s="17" t="s">
        <v>1</v>
      </c>
      <c r="G3" s="19"/>
      <c r="I3" s="19"/>
    </row>
    <row r="4" spans="2:9" x14ac:dyDescent="0.25">
      <c r="G4" s="19"/>
      <c r="H4" s="20"/>
      <c r="I4" s="19"/>
    </row>
    <row r="5" spans="2:9" x14ac:dyDescent="0.25">
      <c r="C5" s="21" t="s">
        <v>2</v>
      </c>
      <c r="E5" s="22"/>
      <c r="G5" s="19"/>
      <c r="I5" s="19"/>
    </row>
    <row r="6" spans="2:9" x14ac:dyDescent="0.25">
      <c r="B6" s="18" t="s">
        <v>3</v>
      </c>
      <c r="C6" s="13" t="s">
        <v>4</v>
      </c>
      <c r="D6" s="13"/>
      <c r="G6" s="19"/>
      <c r="I6" s="19"/>
    </row>
    <row r="7" spans="2:9" x14ac:dyDescent="0.25">
      <c r="B7" s="18" t="s">
        <v>5</v>
      </c>
      <c r="C7" s="12"/>
      <c r="D7" s="12"/>
      <c r="E7" s="23"/>
      <c r="G7" s="19"/>
      <c r="H7" s="16" t="s">
        <v>6</v>
      </c>
      <c r="I7" s="19"/>
    </row>
    <row r="8" spans="2:9" x14ac:dyDescent="0.25">
      <c r="B8" s="18" t="s">
        <v>7</v>
      </c>
      <c r="C8" s="11"/>
      <c r="D8" s="11"/>
      <c r="G8" s="19"/>
      <c r="H8" s="16" t="s">
        <v>4</v>
      </c>
      <c r="I8" s="19"/>
    </row>
    <row r="9" spans="2:9" x14ac:dyDescent="0.25">
      <c r="B9" s="18" t="s">
        <v>8</v>
      </c>
      <c r="C9" s="11"/>
      <c r="D9" s="11"/>
      <c r="G9" s="19"/>
      <c r="H9" s="16" t="s">
        <v>9</v>
      </c>
      <c r="I9" s="19"/>
    </row>
    <row r="10" spans="2:9" x14ac:dyDescent="0.25">
      <c r="G10" s="19"/>
      <c r="H10" s="16" t="s">
        <v>10</v>
      </c>
      <c r="I10" s="19"/>
    </row>
    <row r="11" spans="2:9" x14ac:dyDescent="0.25">
      <c r="B11" s="14" t="s">
        <v>11</v>
      </c>
      <c r="C11" s="14"/>
      <c r="D11" s="14"/>
      <c r="G11" s="19"/>
      <c r="H11" s="16" t="s">
        <v>12</v>
      </c>
      <c r="I11" s="19"/>
    </row>
    <row r="12" spans="2:9" x14ac:dyDescent="0.25">
      <c r="G12" s="19"/>
      <c r="H12" s="16" t="s">
        <v>13</v>
      </c>
      <c r="I12" s="19"/>
    </row>
    <row r="13" spans="2:9" x14ac:dyDescent="0.25">
      <c r="C13" s="10" t="s">
        <v>14</v>
      </c>
      <c r="D13" s="10"/>
      <c r="E13" s="24">
        <f>'Basic-Keytags-Medallions'!F30</f>
        <v>0</v>
      </c>
      <c r="G13" s="19"/>
      <c r="H13" s="16" t="s">
        <v>15</v>
      </c>
      <c r="I13" s="19"/>
    </row>
    <row r="14" spans="2:9" x14ac:dyDescent="0.25">
      <c r="C14" s="10" t="s">
        <v>16</v>
      </c>
      <c r="D14" s="10"/>
      <c r="E14" s="24">
        <f>Brochures!F42</f>
        <v>0</v>
      </c>
      <c r="G14" s="19"/>
      <c r="H14" s="16" t="s">
        <v>17</v>
      </c>
      <c r="I14" s="19"/>
    </row>
    <row r="15" spans="2:9" x14ac:dyDescent="0.25">
      <c r="C15" s="10" t="s">
        <v>18</v>
      </c>
      <c r="D15" s="10"/>
      <c r="E15" s="24">
        <f>'Service-Booklets-Posters'!F45</f>
        <v>0</v>
      </c>
      <c r="G15" s="19"/>
      <c r="H15" s="16" t="s">
        <v>19</v>
      </c>
      <c r="I15" s="19"/>
    </row>
    <row r="16" spans="2:9" x14ac:dyDescent="0.25">
      <c r="C16" s="10" t="s">
        <v>20</v>
      </c>
      <c r="D16" s="10"/>
      <c r="E16" s="24">
        <f>'Specialty Items'!F28</f>
        <v>0</v>
      </c>
      <c r="G16" s="19"/>
      <c r="H16" s="16" t="s">
        <v>21</v>
      </c>
      <c r="I16" s="19"/>
    </row>
    <row r="17" spans="1:9" x14ac:dyDescent="0.25">
      <c r="C17" s="9" t="s">
        <v>22</v>
      </c>
      <c r="D17" s="9"/>
      <c r="E17" s="24">
        <f>IF(C6="ASC Starter Pack", StarterPack!D43, SUM(E13:E16))</f>
        <v>0</v>
      </c>
      <c r="G17" s="19"/>
      <c r="H17" s="16" t="s">
        <v>23</v>
      </c>
      <c r="I17" s="19"/>
    </row>
    <row r="18" spans="1:9" x14ac:dyDescent="0.25">
      <c r="G18" s="19"/>
      <c r="H18" s="16" t="s">
        <v>24</v>
      </c>
      <c r="I18" s="19"/>
    </row>
    <row r="19" spans="1:9" ht="13.9" customHeight="1" x14ac:dyDescent="0.25">
      <c r="A19" s="8" t="s">
        <v>25</v>
      </c>
      <c r="B19" s="8"/>
      <c r="C19" s="8"/>
      <c r="D19" s="8"/>
      <c r="E19" s="8"/>
      <c r="F19" s="8"/>
      <c r="G19" s="8"/>
      <c r="H19" s="16" t="s">
        <v>26</v>
      </c>
    </row>
    <row r="20" spans="1:9" x14ac:dyDescent="0.25">
      <c r="A20" s="14" t="s">
        <v>27</v>
      </c>
      <c r="B20" s="14"/>
      <c r="C20" s="14"/>
      <c r="D20" s="14"/>
      <c r="E20" s="14"/>
      <c r="F20" s="14"/>
      <c r="G20" s="14"/>
      <c r="H20" s="16" t="s">
        <v>28</v>
      </c>
    </row>
    <row r="21" spans="1:9" x14ac:dyDescent="0.25">
      <c r="H21" s="16" t="s">
        <v>29</v>
      </c>
    </row>
    <row r="22" spans="1:9" ht="12.75" customHeight="1" x14ac:dyDescent="0.25">
      <c r="B22" s="18"/>
      <c r="C22" s="8" t="s">
        <v>30</v>
      </c>
      <c r="D22" s="8"/>
      <c r="E22" s="8"/>
      <c r="F22" s="18"/>
      <c r="G22" s="18"/>
      <c r="H22" s="16" t="s">
        <v>31</v>
      </c>
    </row>
    <row r="23" spans="1:9" x14ac:dyDescent="0.25">
      <c r="C23" s="8"/>
      <c r="D23" s="8"/>
      <c r="E23" s="8"/>
      <c r="H23" s="16" t="s">
        <v>32</v>
      </c>
    </row>
    <row r="24" spans="1:9" x14ac:dyDescent="0.25">
      <c r="C24" s="8"/>
      <c r="D24" s="8"/>
      <c r="E24" s="8"/>
      <c r="H24" s="16" t="s">
        <v>33</v>
      </c>
    </row>
    <row r="25" spans="1:9" x14ac:dyDescent="0.25">
      <c r="A25" s="18"/>
      <c r="B25" s="18"/>
      <c r="D25" s="18"/>
      <c r="E25" s="18"/>
      <c r="F25" s="18"/>
      <c r="G25" s="18"/>
      <c r="H25" s="16" t="s">
        <v>34</v>
      </c>
    </row>
    <row r="26" spans="1:9" ht="15" customHeight="1" x14ac:dyDescent="0.25">
      <c r="A26" s="18"/>
      <c r="C26" s="26" t="s">
        <v>35</v>
      </c>
      <c r="D26" s="27"/>
      <c r="E26" s="27"/>
      <c r="F26" s="18"/>
      <c r="G26" s="18"/>
      <c r="H26" s="16" t="s">
        <v>36</v>
      </c>
    </row>
    <row r="27" spans="1:9" ht="13.9" customHeight="1" x14ac:dyDescent="0.25">
      <c r="C27" s="7" t="s">
        <v>37</v>
      </c>
      <c r="D27" s="7"/>
      <c r="E27" s="7"/>
    </row>
    <row r="28" spans="1:9" x14ac:dyDescent="0.25">
      <c r="C28" s="7"/>
      <c r="D28" s="7"/>
      <c r="E28" s="7"/>
    </row>
    <row r="29" spans="1:9" ht="13.9" customHeight="1" x14ac:dyDescent="0.25">
      <c r="C29" s="6" t="s">
        <v>38</v>
      </c>
      <c r="D29" s="6"/>
      <c r="E29" s="6"/>
      <c r="H29" s="28"/>
    </row>
    <row r="30" spans="1:9" x14ac:dyDescent="0.25">
      <c r="C30" s="6"/>
      <c r="D30" s="6"/>
      <c r="E30" s="6"/>
    </row>
    <row r="31" spans="1:9" x14ac:dyDescent="0.25"/>
    <row r="32" spans="1:9" x14ac:dyDescent="0.25">
      <c r="E32" s="29"/>
    </row>
  </sheetData>
  <sheetProtection sheet="1" objects="1" scenarios="1" selectLockedCells="1"/>
  <mergeCells count="16">
    <mergeCell ref="C29:E30"/>
    <mergeCell ref="C17:D17"/>
    <mergeCell ref="A19:G19"/>
    <mergeCell ref="A20:G20"/>
    <mergeCell ref="C22:E24"/>
    <mergeCell ref="C27:E28"/>
    <mergeCell ref="B11:D11"/>
    <mergeCell ref="C13:D13"/>
    <mergeCell ref="C14:D14"/>
    <mergeCell ref="C15:D15"/>
    <mergeCell ref="C16:D16"/>
    <mergeCell ref="C2:D2"/>
    <mergeCell ref="C6:D6"/>
    <mergeCell ref="C7:D7"/>
    <mergeCell ref="C8:D8"/>
    <mergeCell ref="C9:D9"/>
  </mergeCells>
  <dataValidations count="1">
    <dataValidation type="list" operator="equal" allowBlank="1" showInputMessage="1" showErrorMessage="1" sqref="C6:D6" xr:uid="{00000000-0002-0000-0000-000000000000}">
      <formula1>$H$7:$H$26</formula1>
      <formula2>0</formula2>
    </dataValidation>
  </dataValidations>
  <pageMargins left="0.7" right="0.7" top="1" bottom="1.5375000000000001" header="0.75" footer="0.511811023622047"/>
  <pageSetup orientation="portrait" horizontalDpi="300" verticalDpi="300"/>
  <headerFooter>
    <oddHeader>&amp;C&amp;"Times New Roman,Bold"&amp;18&amp;KffffffCSANA Literature Order Form - updated March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tabSelected="1" view="pageBreakPreview" zoomScale="60" zoomScaleNormal="100" workbookViewId="0">
      <selection activeCell="D9" sqref="D9"/>
    </sheetView>
  </sheetViews>
  <sheetFormatPr defaultColWidth="11.5703125" defaultRowHeight="12.75" customHeight="1" x14ac:dyDescent="0.2"/>
  <cols>
    <col min="1" max="1" width="2.7109375" customWidth="1"/>
    <col min="2" max="2" width="15.7109375" customWidth="1"/>
    <col min="3" max="3" width="55.7109375" customWidth="1"/>
    <col min="4" max="4" width="5.7109375" customWidth="1"/>
    <col min="5" max="6" width="11.7109375" customWidth="1"/>
  </cols>
  <sheetData>
    <row r="1" spans="1:10" ht="15" x14ac:dyDescent="0.25">
      <c r="A1" s="15"/>
      <c r="B1" s="15"/>
      <c r="C1" s="15"/>
      <c r="D1" s="15"/>
      <c r="E1" s="15"/>
      <c r="F1" s="15"/>
      <c r="G1" s="15"/>
      <c r="H1" s="15"/>
      <c r="I1" s="15"/>
      <c r="J1" s="15"/>
    </row>
    <row r="2" spans="1:10" ht="15" x14ac:dyDescent="0.25">
      <c r="A2" s="15"/>
      <c r="B2" s="15"/>
      <c r="C2" s="17" t="s">
        <v>0</v>
      </c>
      <c r="D2" s="15"/>
      <c r="E2" s="15"/>
      <c r="F2" s="15"/>
      <c r="G2" s="15"/>
      <c r="H2" s="15"/>
      <c r="I2" s="15"/>
      <c r="J2" s="15"/>
    </row>
    <row r="3" spans="1:10" ht="15" x14ac:dyDescent="0.25">
      <c r="A3" s="15"/>
      <c r="B3" s="15"/>
      <c r="C3" s="17" t="s">
        <v>1</v>
      </c>
      <c r="D3" s="15"/>
      <c r="E3" s="15"/>
      <c r="F3" s="15"/>
      <c r="G3" s="15"/>
      <c r="H3" s="15"/>
      <c r="I3" s="15"/>
      <c r="J3" s="15"/>
    </row>
    <row r="4" spans="1:10" ht="15" x14ac:dyDescent="0.25">
      <c r="A4" s="15"/>
      <c r="B4" s="15"/>
      <c r="C4" s="15"/>
      <c r="D4" s="15"/>
      <c r="E4" s="15"/>
      <c r="F4" s="15"/>
      <c r="G4" s="15"/>
      <c r="H4" s="15"/>
      <c r="I4" s="15"/>
      <c r="J4" s="15"/>
    </row>
    <row r="5" spans="1:10" ht="15" x14ac:dyDescent="0.25">
      <c r="A5" s="15"/>
      <c r="B5" s="30" t="s">
        <v>39</v>
      </c>
      <c r="C5" s="31" t="str">
        <f>'Invoice Total'!C6</f>
        <v>A New Hope</v>
      </c>
      <c r="D5" s="15"/>
      <c r="E5" s="15"/>
      <c r="F5" s="15"/>
      <c r="G5" s="15"/>
      <c r="H5" s="15"/>
      <c r="I5" s="15"/>
      <c r="J5" s="15"/>
    </row>
    <row r="6" spans="1:10" ht="15" x14ac:dyDescent="0.25">
      <c r="A6" s="15"/>
      <c r="B6" s="30" t="s">
        <v>40</v>
      </c>
      <c r="C6" s="31">
        <f>'Invoice Total'!C7</f>
        <v>0</v>
      </c>
      <c r="D6" s="15"/>
      <c r="E6" s="15"/>
      <c r="F6" s="15"/>
      <c r="G6" s="15"/>
      <c r="H6" s="15"/>
      <c r="I6" s="15"/>
      <c r="J6" s="15"/>
    </row>
    <row r="7" spans="1:10" ht="15" x14ac:dyDescent="0.25">
      <c r="A7" s="15"/>
      <c r="B7" s="15"/>
      <c r="C7" s="15"/>
      <c r="D7" s="15"/>
      <c r="E7" s="15"/>
      <c r="F7" s="15"/>
      <c r="G7" s="15"/>
      <c r="H7" s="15"/>
      <c r="I7" s="15"/>
      <c r="J7" s="15"/>
    </row>
    <row r="8" spans="1:10" ht="15.95" customHeight="1" x14ac:dyDescent="0.25">
      <c r="A8" s="15"/>
      <c r="B8" s="32" t="s">
        <v>41</v>
      </c>
      <c r="C8" s="33" t="s">
        <v>42</v>
      </c>
      <c r="D8" s="33" t="s">
        <v>43</v>
      </c>
      <c r="E8" s="33" t="s">
        <v>44</v>
      </c>
      <c r="F8" s="33" t="s">
        <v>45</v>
      </c>
      <c r="G8" s="15"/>
      <c r="H8" s="15"/>
      <c r="I8" s="15"/>
      <c r="J8" s="15"/>
    </row>
    <row r="9" spans="1:10" ht="15.95" customHeight="1" x14ac:dyDescent="0.25">
      <c r="A9" s="15"/>
      <c r="B9" s="34">
        <v>1101</v>
      </c>
      <c r="C9" s="35" t="s">
        <v>46</v>
      </c>
      <c r="D9" s="36"/>
      <c r="E9" s="37">
        <v>20</v>
      </c>
      <c r="F9" s="38">
        <f t="shared" ref="F9:F16" si="0">IF(D9="",0,D9*E9)</f>
        <v>0</v>
      </c>
      <c r="G9" s="15"/>
      <c r="H9" s="15"/>
      <c r="I9" s="15"/>
      <c r="J9" s="15"/>
    </row>
    <row r="10" spans="1:10" ht="15.95" customHeight="1" x14ac:dyDescent="0.25">
      <c r="A10" s="15"/>
      <c r="B10" s="39">
        <v>1106</v>
      </c>
      <c r="C10" s="40" t="s">
        <v>47</v>
      </c>
      <c r="D10" s="41"/>
      <c r="E10" s="42">
        <v>20</v>
      </c>
      <c r="F10" s="43">
        <f t="shared" si="0"/>
        <v>0</v>
      </c>
      <c r="G10" s="15"/>
      <c r="H10" s="15"/>
      <c r="I10" s="15"/>
      <c r="J10" s="15"/>
    </row>
    <row r="11" spans="1:10" ht="15.95" customHeight="1" x14ac:dyDescent="0.25">
      <c r="A11" s="15"/>
      <c r="B11" s="39">
        <v>1112</v>
      </c>
      <c r="C11" s="40" t="s">
        <v>48</v>
      </c>
      <c r="D11" s="41"/>
      <c r="E11" s="42">
        <v>16</v>
      </c>
      <c r="F11" s="43">
        <f t="shared" si="0"/>
        <v>0</v>
      </c>
      <c r="G11" s="15"/>
      <c r="H11" s="15"/>
      <c r="I11" s="15"/>
      <c r="J11" s="15"/>
    </row>
    <row r="12" spans="1:10" ht="15.95" customHeight="1" x14ac:dyDescent="0.25">
      <c r="A12" s="15"/>
      <c r="B12" s="39">
        <v>1140</v>
      </c>
      <c r="C12" s="40" t="s">
        <v>49</v>
      </c>
      <c r="D12" s="41"/>
      <c r="E12" s="42">
        <v>16</v>
      </c>
      <c r="F12" s="43">
        <f t="shared" si="0"/>
        <v>0</v>
      </c>
      <c r="G12" s="15"/>
      <c r="H12" s="15"/>
      <c r="I12" s="15"/>
      <c r="J12" s="15"/>
    </row>
    <row r="13" spans="1:10" ht="15.95" customHeight="1" x14ac:dyDescent="0.25">
      <c r="A13" s="15"/>
      <c r="B13" s="39">
        <v>1400</v>
      </c>
      <c r="C13" s="40" t="s">
        <v>50</v>
      </c>
      <c r="D13" s="41"/>
      <c r="E13" s="42">
        <v>15</v>
      </c>
      <c r="F13" s="43">
        <f t="shared" si="0"/>
        <v>0</v>
      </c>
      <c r="G13" s="15"/>
      <c r="H13" s="15"/>
      <c r="I13" s="15"/>
      <c r="J13" s="15"/>
    </row>
    <row r="14" spans="1:10" ht="15.95" customHeight="1" x14ac:dyDescent="0.25">
      <c r="A14" s="15"/>
      <c r="B14" s="39">
        <v>1150</v>
      </c>
      <c r="C14" s="40" t="s">
        <v>51</v>
      </c>
      <c r="D14" s="41"/>
      <c r="E14" s="42">
        <v>17.5</v>
      </c>
      <c r="F14" s="43">
        <f t="shared" si="0"/>
        <v>0</v>
      </c>
      <c r="G14" s="15"/>
      <c r="H14" s="15"/>
      <c r="I14" s="15"/>
      <c r="J14" s="15"/>
    </row>
    <row r="15" spans="1:10" ht="15.95" customHeight="1" x14ac:dyDescent="0.25">
      <c r="A15" s="15"/>
      <c r="B15" s="39">
        <v>1201</v>
      </c>
      <c r="C15" s="40" t="s">
        <v>52</v>
      </c>
      <c r="D15" s="41"/>
      <c r="E15" s="42">
        <v>18.25</v>
      </c>
      <c r="F15" s="43">
        <f t="shared" si="0"/>
        <v>0</v>
      </c>
      <c r="G15" s="15"/>
      <c r="H15" s="15"/>
      <c r="I15" s="15"/>
      <c r="J15" s="15"/>
    </row>
    <row r="16" spans="1:10" ht="15.95" customHeight="1" x14ac:dyDescent="0.25">
      <c r="A16" s="15"/>
      <c r="B16" s="39">
        <v>1110</v>
      </c>
      <c r="C16" s="40" t="s">
        <v>53</v>
      </c>
      <c r="D16" s="41"/>
      <c r="E16" s="42">
        <v>21</v>
      </c>
      <c r="F16" s="43">
        <f t="shared" si="0"/>
        <v>0</v>
      </c>
      <c r="G16" s="15"/>
      <c r="H16" s="15"/>
      <c r="I16" s="15"/>
      <c r="J16" s="15"/>
    </row>
    <row r="17" spans="1:10" ht="10.5" customHeight="1" x14ac:dyDescent="0.25">
      <c r="A17" s="15"/>
      <c r="B17" s="17"/>
      <c r="C17" s="44"/>
      <c r="D17" s="15"/>
      <c r="E17" s="45"/>
      <c r="F17" s="15"/>
      <c r="G17" s="15"/>
      <c r="H17" s="15"/>
      <c r="I17" s="15"/>
      <c r="J17" s="15"/>
    </row>
    <row r="18" spans="1:10" ht="15.95" customHeight="1" x14ac:dyDescent="0.25">
      <c r="A18" s="15"/>
      <c r="B18" s="39">
        <v>4100</v>
      </c>
      <c r="C18" s="40" t="s">
        <v>54</v>
      </c>
      <c r="D18" s="41"/>
      <c r="E18" s="42">
        <v>0.85</v>
      </c>
      <c r="F18" s="43">
        <f t="shared" ref="F18:F26" si="1">IF(D18="",0,D18*E18)</f>
        <v>0</v>
      </c>
      <c r="G18" s="15"/>
      <c r="H18" s="15"/>
      <c r="I18" s="15"/>
      <c r="J18" s="15"/>
    </row>
    <row r="19" spans="1:10" ht="15.95" customHeight="1" x14ac:dyDescent="0.25">
      <c r="A19" s="15"/>
      <c r="B19" s="39">
        <v>4101</v>
      </c>
      <c r="C19" s="40" t="s">
        <v>55</v>
      </c>
      <c r="D19" s="41"/>
      <c r="E19" s="42">
        <v>0.85</v>
      </c>
      <c r="F19" s="43">
        <f t="shared" si="1"/>
        <v>0</v>
      </c>
      <c r="G19" s="15"/>
      <c r="H19" s="15"/>
      <c r="I19" s="15"/>
      <c r="J19" s="15"/>
    </row>
    <row r="20" spans="1:10" ht="15.95" customHeight="1" x14ac:dyDescent="0.25">
      <c r="A20" s="15"/>
      <c r="B20" s="39">
        <v>4102</v>
      </c>
      <c r="C20" s="40" t="s">
        <v>56</v>
      </c>
      <c r="D20" s="41"/>
      <c r="E20" s="42">
        <v>0.85</v>
      </c>
      <c r="F20" s="43">
        <f t="shared" si="1"/>
        <v>0</v>
      </c>
      <c r="G20" s="15"/>
      <c r="H20" s="15"/>
      <c r="I20" s="15"/>
      <c r="J20" s="15"/>
    </row>
    <row r="21" spans="1:10" ht="15.95" customHeight="1" x14ac:dyDescent="0.25">
      <c r="A21" s="15"/>
      <c r="B21" s="39">
        <v>4103</v>
      </c>
      <c r="C21" s="40" t="s">
        <v>57</v>
      </c>
      <c r="D21" s="41"/>
      <c r="E21" s="42">
        <v>0.85</v>
      </c>
      <c r="F21" s="43">
        <f t="shared" si="1"/>
        <v>0</v>
      </c>
      <c r="G21" s="15"/>
      <c r="H21" s="15"/>
      <c r="I21" s="15"/>
      <c r="J21" s="15"/>
    </row>
    <row r="22" spans="1:10" ht="15.95" customHeight="1" x14ac:dyDescent="0.25">
      <c r="A22" s="15"/>
      <c r="B22" s="39">
        <v>4104</v>
      </c>
      <c r="C22" s="40" t="s">
        <v>58</v>
      </c>
      <c r="D22" s="41"/>
      <c r="E22" s="42">
        <v>0.85</v>
      </c>
      <c r="F22" s="43">
        <f t="shared" si="1"/>
        <v>0</v>
      </c>
      <c r="G22" s="15"/>
      <c r="H22" s="15"/>
      <c r="I22" s="15"/>
      <c r="J22" s="15"/>
    </row>
    <row r="23" spans="1:10" ht="15.95" customHeight="1" x14ac:dyDescent="0.25">
      <c r="A23" s="15"/>
      <c r="B23" s="39">
        <v>4105</v>
      </c>
      <c r="C23" s="40" t="s">
        <v>59</v>
      </c>
      <c r="D23" s="41"/>
      <c r="E23" s="42">
        <v>0.85</v>
      </c>
      <c r="F23" s="43">
        <f t="shared" si="1"/>
        <v>0</v>
      </c>
      <c r="G23" s="15"/>
      <c r="H23" s="15"/>
      <c r="I23" s="15"/>
      <c r="J23" s="15"/>
    </row>
    <row r="24" spans="1:10" ht="15.95" customHeight="1" x14ac:dyDescent="0.25">
      <c r="A24" s="15"/>
      <c r="B24" s="39">
        <v>4106</v>
      </c>
      <c r="C24" s="40" t="s">
        <v>60</v>
      </c>
      <c r="D24" s="41"/>
      <c r="E24" s="42">
        <v>0.85</v>
      </c>
      <c r="F24" s="43">
        <f t="shared" si="1"/>
        <v>0</v>
      </c>
      <c r="G24" s="15"/>
      <c r="H24" s="15"/>
      <c r="I24" s="15"/>
      <c r="J24" s="15"/>
    </row>
    <row r="25" spans="1:10" ht="15.95" customHeight="1" x14ac:dyDescent="0.25">
      <c r="A25" s="15"/>
      <c r="B25" s="39">
        <v>4107</v>
      </c>
      <c r="C25" s="40" t="s">
        <v>61</v>
      </c>
      <c r="D25" s="41"/>
      <c r="E25" s="42">
        <v>0.85</v>
      </c>
      <c r="F25" s="43">
        <f t="shared" si="1"/>
        <v>0</v>
      </c>
      <c r="G25" s="15"/>
      <c r="H25" s="15"/>
      <c r="I25" s="15"/>
      <c r="J25" s="15"/>
    </row>
    <row r="26" spans="1:10" ht="15.95" customHeight="1" x14ac:dyDescent="0.25">
      <c r="A26" s="15"/>
      <c r="B26" s="39">
        <v>4108</v>
      </c>
      <c r="C26" s="40" t="s">
        <v>62</v>
      </c>
      <c r="D26" s="41"/>
      <c r="E26" s="42">
        <v>0.85</v>
      </c>
      <c r="F26" s="43">
        <f t="shared" si="1"/>
        <v>0</v>
      </c>
      <c r="G26" s="15"/>
      <c r="H26" s="15"/>
      <c r="I26" s="15"/>
      <c r="J26" s="15"/>
    </row>
    <row r="27" spans="1:10" ht="10.5" customHeight="1" x14ac:dyDescent="0.25">
      <c r="A27" s="15"/>
      <c r="B27" s="17"/>
      <c r="C27" s="18"/>
      <c r="D27" s="15"/>
      <c r="E27" s="45"/>
      <c r="F27" s="15"/>
      <c r="G27" s="15"/>
      <c r="H27" s="15"/>
      <c r="I27" s="15"/>
      <c r="J27" s="15"/>
    </row>
    <row r="28" spans="1:10" ht="15.95" customHeight="1" x14ac:dyDescent="0.25">
      <c r="A28" s="15"/>
      <c r="B28" s="46" t="s">
        <v>63</v>
      </c>
      <c r="C28" s="46" t="s">
        <v>64</v>
      </c>
      <c r="D28" s="47"/>
      <c r="E28" s="48">
        <v>5.6</v>
      </c>
      <c r="F28" s="43"/>
      <c r="G28" s="15"/>
      <c r="H28" s="15"/>
      <c r="I28" s="15"/>
      <c r="J28" s="15"/>
    </row>
    <row r="29" spans="1:10" ht="15.95" customHeight="1" x14ac:dyDescent="0.25">
      <c r="A29" s="15"/>
      <c r="B29" s="49" t="s">
        <v>65</v>
      </c>
      <c r="C29" s="50"/>
      <c r="D29" s="51"/>
      <c r="E29" s="51"/>
      <c r="F29" s="51"/>
      <c r="G29" s="15"/>
      <c r="H29" s="15"/>
      <c r="I29" s="15"/>
      <c r="J29" s="15"/>
    </row>
    <row r="30" spans="1:10" ht="15.95" customHeight="1" x14ac:dyDescent="0.25">
      <c r="A30" s="15"/>
      <c r="B30" s="17"/>
      <c r="C30" s="17" t="s">
        <v>66</v>
      </c>
      <c r="D30" s="17"/>
      <c r="E30" s="52" t="s">
        <v>67</v>
      </c>
      <c r="F30" s="53">
        <f>SUM(F9:F28)</f>
        <v>0</v>
      </c>
      <c r="G30" s="15"/>
      <c r="H30" s="15"/>
      <c r="I30" s="15"/>
      <c r="J30" s="15"/>
    </row>
    <row r="31" spans="1:10" ht="15.95" customHeight="1" x14ac:dyDescent="0.25">
      <c r="A31" s="15"/>
      <c r="B31" s="15"/>
      <c r="C31" s="15"/>
      <c r="D31" s="15"/>
      <c r="E31" s="15"/>
      <c r="F31" s="15"/>
      <c r="G31" s="15"/>
      <c r="H31" s="15"/>
      <c r="I31" s="15"/>
      <c r="J31" s="15"/>
    </row>
    <row r="32" spans="1:10" ht="15.95" customHeight="1" x14ac:dyDescent="0.25">
      <c r="A32" s="15"/>
      <c r="B32" s="18" t="s">
        <v>68</v>
      </c>
      <c r="C32" s="15"/>
      <c r="D32" s="15"/>
      <c r="E32" s="15"/>
      <c r="F32" s="15"/>
      <c r="G32" s="15"/>
      <c r="H32" s="15"/>
      <c r="I32" s="15"/>
      <c r="J32" s="15"/>
    </row>
    <row r="33" spans="1:10" ht="15.95" customHeight="1" x14ac:dyDescent="0.25">
      <c r="A33" s="15"/>
      <c r="B33" s="15"/>
      <c r="C33" s="15"/>
      <c r="D33" s="15"/>
      <c r="E33" s="15"/>
      <c r="F33" s="15"/>
      <c r="G33" s="15"/>
      <c r="H33" s="15"/>
      <c r="I33" s="15"/>
      <c r="J33" s="15"/>
    </row>
    <row r="34" spans="1:10" ht="15.95" customHeight="1" x14ac:dyDescent="0.25">
      <c r="A34" s="15"/>
      <c r="B34" s="5" t="s">
        <v>25</v>
      </c>
      <c r="C34" s="5"/>
      <c r="D34" s="5"/>
      <c r="E34" s="5"/>
      <c r="F34" s="15"/>
      <c r="G34" s="15"/>
      <c r="H34" s="15"/>
      <c r="I34" s="15"/>
      <c r="J34" s="15"/>
    </row>
    <row r="35" spans="1:10" ht="15.95" customHeight="1" x14ac:dyDescent="0.25">
      <c r="A35" s="15"/>
      <c r="B35" s="5" t="s">
        <v>27</v>
      </c>
      <c r="C35" s="5"/>
      <c r="D35" s="5"/>
      <c r="E35" s="5"/>
      <c r="F35" s="15"/>
      <c r="G35" s="15"/>
      <c r="H35" s="15"/>
      <c r="I35" s="15"/>
      <c r="J35" s="15"/>
    </row>
  </sheetData>
  <sheetProtection sheet="1" objects="1" scenarios="1" selectLockedCells="1"/>
  <mergeCells count="2">
    <mergeCell ref="B34:E34"/>
    <mergeCell ref="B35:E35"/>
  </mergeCells>
  <conditionalFormatting sqref="D9:D16">
    <cfRule type="expression" dxfId="5" priority="3">
      <formula>$C$5="ASC Starter Pack"</formula>
    </cfRule>
  </conditionalFormatting>
  <conditionalFormatting sqref="D18:D26">
    <cfRule type="expression" dxfId="4" priority="4">
      <formula>$C$5="ASC Starter Pack"</formula>
    </cfRule>
  </conditionalFormatting>
  <conditionalFormatting sqref="D28 C29">
    <cfRule type="expression" dxfId="3" priority="2">
      <formula>$C$5="ASC Starter Pack"</formula>
    </cfRule>
  </conditionalFormatting>
  <dataValidations count="1">
    <dataValidation type="custom" allowBlank="1" showInputMessage="1" showErrorMessage="1" errorTitle="Data" error="These fields are unavailable when the Starter Pack is selected." sqref="D28" xr:uid="{00000000-0002-0000-0100-000000000000}">
      <formula1>$Z$1="ASC Starter Pack"</formula1>
      <formula2>0</formula2>
    </dataValidation>
  </dataValidations>
  <pageMargins left="0.78749999999999998" right="0.78749999999999998" top="1.0249999999999999" bottom="1.0249999999999999" header="0.78749999999999998" footer="0.78749999999999998"/>
  <pageSetup scale="87" orientation="portrait" horizontalDpi="300" verticalDpi="300" r:id="rId1"/>
  <headerFooter>
    <oddHeader>&amp;C&amp;Kffffff&amp;A</oddHeader>
    <oddFooter>&amp;C&amp;KffffffPage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003"/>
  <sheetViews>
    <sheetView zoomScaleNormal="100" workbookViewId="0"/>
  </sheetViews>
  <sheetFormatPr defaultColWidth="12.5703125" defaultRowHeight="15" customHeight="1" x14ac:dyDescent="0.25"/>
  <cols>
    <col min="1" max="1" width="2.7109375" style="15" customWidth="1"/>
    <col min="2" max="2" width="15.7109375" style="15" customWidth="1"/>
    <col min="3" max="3" width="55.7109375" style="15" customWidth="1"/>
    <col min="4" max="4" width="5.7109375" style="15" customWidth="1"/>
    <col min="5" max="6" width="11.7109375" style="15" customWidth="1"/>
    <col min="7" max="7" width="11.5703125" style="15" customWidth="1"/>
    <col min="8" max="12" width="11.5703125" style="15" hidden="1" customWidth="1"/>
    <col min="13" max="18" width="14.42578125" style="15" hidden="1" customWidth="1"/>
    <col min="19" max="27" width="14.42578125" style="15" customWidth="1"/>
    <col min="28" max="16384" width="12.5703125" style="15"/>
  </cols>
  <sheetData>
    <row r="1" spans="2:26" ht="12.75" customHeight="1" x14ac:dyDescent="0.25">
      <c r="B1" s="17"/>
      <c r="C1" s="17"/>
      <c r="D1" s="17"/>
      <c r="E1" s="17"/>
      <c r="F1" s="17"/>
      <c r="Z1" s="54"/>
    </row>
    <row r="2" spans="2:26" x14ac:dyDescent="0.25">
      <c r="C2" s="14" t="s">
        <v>0</v>
      </c>
      <c r="D2" s="14"/>
      <c r="E2" s="18"/>
      <c r="F2" s="18"/>
    </row>
    <row r="3" spans="2:26" x14ac:dyDescent="0.25">
      <c r="C3" s="14" t="str">
        <f>+'Invoice Total'!C3</f>
        <v>Last updated March 2025</v>
      </c>
      <c r="D3" s="14"/>
      <c r="E3" s="17"/>
      <c r="F3" s="17"/>
    </row>
    <row r="4" spans="2:26" ht="12.75" customHeight="1" x14ac:dyDescent="0.25">
      <c r="D4" s="4"/>
      <c r="E4" s="4"/>
      <c r="F4" s="4"/>
    </row>
    <row r="5" spans="2:26" ht="16.5" customHeight="1" x14ac:dyDescent="0.25">
      <c r="B5" s="30" t="s">
        <v>39</v>
      </c>
      <c r="C5" s="55" t="str">
        <f>'Invoice Total'!C6</f>
        <v>A New Hope</v>
      </c>
      <c r="D5" s="3"/>
      <c r="E5" s="3"/>
      <c r="F5" s="3"/>
    </row>
    <row r="6" spans="2:26" x14ac:dyDescent="0.25">
      <c r="B6" s="30" t="s">
        <v>40</v>
      </c>
      <c r="C6" s="56">
        <f>'Invoice Total'!C7</f>
        <v>0</v>
      </c>
      <c r="D6" s="3"/>
      <c r="E6" s="3"/>
      <c r="F6" s="3"/>
    </row>
    <row r="7" spans="2:26" x14ac:dyDescent="0.25"/>
    <row r="8" spans="2:26" ht="19.5" customHeight="1" x14ac:dyDescent="0.25">
      <c r="B8" s="17" t="s">
        <v>41</v>
      </c>
      <c r="C8" s="17" t="s">
        <v>42</v>
      </c>
      <c r="D8" s="25" t="s">
        <v>43</v>
      </c>
      <c r="E8" s="25" t="s">
        <v>44</v>
      </c>
      <c r="F8" s="57" t="s">
        <v>45</v>
      </c>
    </row>
    <row r="9" spans="2:26" x14ac:dyDescent="0.25">
      <c r="B9" s="58">
        <v>3101</v>
      </c>
      <c r="C9" s="59" t="s">
        <v>69</v>
      </c>
      <c r="D9" s="60"/>
      <c r="E9" s="61">
        <v>0.5</v>
      </c>
      <c r="F9" s="62" t="str">
        <f t="shared" ref="F9:F40" si="0">IF(D9="","",D9*E9)</f>
        <v/>
      </c>
    </row>
    <row r="10" spans="2:26" ht="15.75" customHeight="1" x14ac:dyDescent="0.25">
      <c r="B10" s="63">
        <v>3102</v>
      </c>
      <c r="C10" s="64" t="s">
        <v>70</v>
      </c>
      <c r="D10" s="22"/>
      <c r="E10" s="65">
        <v>0.5</v>
      </c>
      <c r="F10" s="66" t="str">
        <f t="shared" si="0"/>
        <v/>
      </c>
    </row>
    <row r="11" spans="2:26" ht="15.75" customHeight="1" x14ac:dyDescent="0.25">
      <c r="B11" s="63">
        <v>3105</v>
      </c>
      <c r="C11" s="64" t="s">
        <v>71</v>
      </c>
      <c r="D11" s="22"/>
      <c r="E11" s="65">
        <v>0.5</v>
      </c>
      <c r="F11" s="66" t="str">
        <f t="shared" si="0"/>
        <v/>
      </c>
    </row>
    <row r="12" spans="2:26" ht="15.75" customHeight="1" x14ac:dyDescent="0.25">
      <c r="B12" s="63">
        <v>3106</v>
      </c>
      <c r="C12" s="64" t="s">
        <v>72</v>
      </c>
      <c r="D12" s="22"/>
      <c r="E12" s="65">
        <v>0.5</v>
      </c>
      <c r="F12" s="66" t="str">
        <f t="shared" si="0"/>
        <v/>
      </c>
    </row>
    <row r="13" spans="2:26" ht="15.75" customHeight="1" x14ac:dyDescent="0.25">
      <c r="B13" s="63">
        <v>3107</v>
      </c>
      <c r="C13" s="64" t="s">
        <v>73</v>
      </c>
      <c r="D13" s="22"/>
      <c r="E13" s="65">
        <v>0.5</v>
      </c>
      <c r="F13" s="66" t="str">
        <f t="shared" si="0"/>
        <v/>
      </c>
    </row>
    <row r="14" spans="2:26" ht="15.75" customHeight="1" x14ac:dyDescent="0.25">
      <c r="B14" s="63">
        <v>3108</v>
      </c>
      <c r="C14" s="64" t="s">
        <v>74</v>
      </c>
      <c r="D14" s="22"/>
      <c r="E14" s="65">
        <v>0.5</v>
      </c>
      <c r="F14" s="66" t="str">
        <f t="shared" si="0"/>
        <v/>
      </c>
    </row>
    <row r="15" spans="2:26" ht="15.75" customHeight="1" x14ac:dyDescent="0.25">
      <c r="B15" s="63">
        <v>3109</v>
      </c>
      <c r="C15" s="64" t="s">
        <v>75</v>
      </c>
      <c r="D15" s="22"/>
      <c r="E15" s="65">
        <v>0.5</v>
      </c>
      <c r="F15" s="66" t="str">
        <f t="shared" si="0"/>
        <v/>
      </c>
    </row>
    <row r="16" spans="2:26" ht="15.75" customHeight="1" x14ac:dyDescent="0.25">
      <c r="B16" s="63">
        <v>3110</v>
      </c>
      <c r="C16" s="64" t="s">
        <v>76</v>
      </c>
      <c r="D16" s="22"/>
      <c r="E16" s="65">
        <v>1.4</v>
      </c>
      <c r="F16" s="66" t="str">
        <f t="shared" si="0"/>
        <v/>
      </c>
    </row>
    <row r="17" spans="2:6" ht="15.75" customHeight="1" x14ac:dyDescent="0.25">
      <c r="B17" s="63">
        <v>3111</v>
      </c>
      <c r="C17" s="64" t="s">
        <v>77</v>
      </c>
      <c r="D17" s="22"/>
      <c r="E17" s="65">
        <v>0.5</v>
      </c>
      <c r="F17" s="66" t="str">
        <f t="shared" si="0"/>
        <v/>
      </c>
    </row>
    <row r="18" spans="2:6" ht="15.75" customHeight="1" x14ac:dyDescent="0.25">
      <c r="B18" s="63">
        <v>3112</v>
      </c>
      <c r="C18" s="64" t="s">
        <v>78</v>
      </c>
      <c r="D18" s="22"/>
      <c r="E18" s="65">
        <v>0.5</v>
      </c>
      <c r="F18" s="66" t="str">
        <f t="shared" si="0"/>
        <v/>
      </c>
    </row>
    <row r="19" spans="2:6" ht="15.75" customHeight="1" x14ac:dyDescent="0.25">
      <c r="B19" s="63">
        <v>3113</v>
      </c>
      <c r="C19" s="64" t="s">
        <v>79</v>
      </c>
      <c r="D19" s="22"/>
      <c r="E19" s="65">
        <v>0.55000000000000004</v>
      </c>
      <c r="F19" s="66" t="str">
        <f t="shared" si="0"/>
        <v/>
      </c>
    </row>
    <row r="20" spans="2:6" ht="15.75" customHeight="1" x14ac:dyDescent="0.25">
      <c r="B20" s="63">
        <v>3114</v>
      </c>
      <c r="C20" s="64" t="s">
        <v>80</v>
      </c>
      <c r="D20" s="22"/>
      <c r="E20" s="65">
        <v>0.5</v>
      </c>
      <c r="F20" s="66" t="str">
        <f t="shared" si="0"/>
        <v/>
      </c>
    </row>
    <row r="21" spans="2:6" ht="15.75" customHeight="1" x14ac:dyDescent="0.25">
      <c r="B21" s="63">
        <v>3115</v>
      </c>
      <c r="C21" s="64" t="s">
        <v>81</v>
      </c>
      <c r="D21" s="22"/>
      <c r="E21" s="65">
        <v>0.5</v>
      </c>
      <c r="F21" s="66" t="str">
        <f t="shared" si="0"/>
        <v/>
      </c>
    </row>
    <row r="22" spans="2:6" ht="15.75" customHeight="1" x14ac:dyDescent="0.25">
      <c r="B22" s="63">
        <v>3116</v>
      </c>
      <c r="C22" s="64" t="s">
        <v>82</v>
      </c>
      <c r="D22" s="22"/>
      <c r="E22" s="65">
        <v>0.5</v>
      </c>
      <c r="F22" s="66" t="str">
        <f t="shared" si="0"/>
        <v/>
      </c>
    </row>
    <row r="23" spans="2:6" ht="15.75" customHeight="1" x14ac:dyDescent="0.25">
      <c r="B23" s="63">
        <v>3117</v>
      </c>
      <c r="C23" s="64" t="s">
        <v>83</v>
      </c>
      <c r="D23" s="22"/>
      <c r="E23" s="65">
        <v>0.55000000000000004</v>
      </c>
      <c r="F23" s="66" t="str">
        <f t="shared" si="0"/>
        <v/>
      </c>
    </row>
    <row r="24" spans="2:6" ht="15.75" customHeight="1" x14ac:dyDescent="0.25">
      <c r="B24" s="63">
        <v>3119</v>
      </c>
      <c r="C24" s="64" t="s">
        <v>84</v>
      </c>
      <c r="D24" s="22"/>
      <c r="E24" s="65">
        <v>0.5</v>
      </c>
      <c r="F24" s="66" t="str">
        <f t="shared" si="0"/>
        <v/>
      </c>
    </row>
    <row r="25" spans="2:6" ht="15.75" customHeight="1" x14ac:dyDescent="0.25">
      <c r="B25" s="63">
        <v>3120</v>
      </c>
      <c r="C25" s="64" t="s">
        <v>85</v>
      </c>
      <c r="D25" s="22"/>
      <c r="E25" s="65">
        <v>0.5</v>
      </c>
      <c r="F25" s="66" t="str">
        <f t="shared" si="0"/>
        <v/>
      </c>
    </row>
    <row r="26" spans="2:6" ht="15.75" customHeight="1" x14ac:dyDescent="0.25">
      <c r="B26" s="63">
        <v>3121</v>
      </c>
      <c r="C26" s="64" t="s">
        <v>86</v>
      </c>
      <c r="D26" s="22"/>
      <c r="E26" s="65">
        <v>0.5</v>
      </c>
      <c r="F26" s="66" t="str">
        <f t="shared" si="0"/>
        <v/>
      </c>
    </row>
    <row r="27" spans="2:6" ht="15.75" customHeight="1" x14ac:dyDescent="0.25">
      <c r="B27" s="63">
        <v>3122</v>
      </c>
      <c r="C27" s="64" t="s">
        <v>87</v>
      </c>
      <c r="D27" s="22"/>
      <c r="E27" s="65">
        <v>0.5</v>
      </c>
      <c r="F27" s="66" t="str">
        <f t="shared" si="0"/>
        <v/>
      </c>
    </row>
    <row r="28" spans="2:6" ht="15.75" customHeight="1" x14ac:dyDescent="0.25">
      <c r="B28" s="63">
        <v>3123</v>
      </c>
      <c r="C28" s="64" t="s">
        <v>88</v>
      </c>
      <c r="D28" s="22"/>
      <c r="E28" s="65">
        <v>0.5</v>
      </c>
      <c r="F28" s="66" t="str">
        <f t="shared" si="0"/>
        <v/>
      </c>
    </row>
    <row r="29" spans="2:6" ht="15.75" customHeight="1" x14ac:dyDescent="0.25">
      <c r="B29" s="63">
        <v>3124</v>
      </c>
      <c r="C29" s="64" t="s">
        <v>89</v>
      </c>
      <c r="D29" s="22"/>
      <c r="E29" s="65">
        <v>0.95</v>
      </c>
      <c r="F29" s="66" t="str">
        <f t="shared" si="0"/>
        <v/>
      </c>
    </row>
    <row r="30" spans="2:6" ht="15.75" customHeight="1" x14ac:dyDescent="0.25">
      <c r="B30" s="63">
        <v>3126</v>
      </c>
      <c r="C30" s="64" t="s">
        <v>90</v>
      </c>
      <c r="D30" s="22"/>
      <c r="E30" s="65">
        <v>0.5</v>
      </c>
      <c r="F30" s="66" t="str">
        <f t="shared" si="0"/>
        <v/>
      </c>
    </row>
    <row r="31" spans="2:6" ht="15.75" customHeight="1" x14ac:dyDescent="0.25">
      <c r="B31" s="63">
        <v>3127</v>
      </c>
      <c r="C31" s="64" t="s">
        <v>91</v>
      </c>
      <c r="D31" s="22"/>
      <c r="E31" s="65">
        <v>0.55000000000000004</v>
      </c>
      <c r="F31" s="66" t="str">
        <f t="shared" si="0"/>
        <v/>
      </c>
    </row>
    <row r="32" spans="2:6" ht="15.75" customHeight="1" x14ac:dyDescent="0.25">
      <c r="B32" s="63">
        <v>3128</v>
      </c>
      <c r="C32" s="64" t="s">
        <v>92</v>
      </c>
      <c r="D32" s="22"/>
      <c r="E32" s="65">
        <v>0.6</v>
      </c>
      <c r="F32" s="66" t="str">
        <f t="shared" si="0"/>
        <v/>
      </c>
    </row>
    <row r="33" spans="2:6" ht="15.75" customHeight="1" x14ac:dyDescent="0.25">
      <c r="B33" s="63">
        <v>3129</v>
      </c>
      <c r="C33" s="64" t="s">
        <v>93</v>
      </c>
      <c r="D33" s="22"/>
      <c r="E33" s="65">
        <v>0.5</v>
      </c>
      <c r="F33" s="66" t="str">
        <f t="shared" si="0"/>
        <v/>
      </c>
    </row>
    <row r="34" spans="2:6" ht="15.75" customHeight="1" x14ac:dyDescent="0.25">
      <c r="B34" s="63">
        <v>3130</v>
      </c>
      <c r="C34" s="67" t="s">
        <v>94</v>
      </c>
      <c r="D34" s="22"/>
      <c r="E34" s="65">
        <v>0.55000000000000004</v>
      </c>
      <c r="F34" s="66" t="str">
        <f t="shared" si="0"/>
        <v/>
      </c>
    </row>
    <row r="35" spans="2:6" ht="15.75" customHeight="1" x14ac:dyDescent="0.25">
      <c r="B35" s="63">
        <v>1604</v>
      </c>
      <c r="C35" s="68" t="s">
        <v>95</v>
      </c>
      <c r="D35" s="22"/>
      <c r="E35" s="65">
        <v>0.7</v>
      </c>
      <c r="F35" s="66" t="str">
        <f t="shared" si="0"/>
        <v/>
      </c>
    </row>
    <row r="36" spans="2:6" ht="15.75" customHeight="1" x14ac:dyDescent="0.25">
      <c r="B36" s="63">
        <v>9127</v>
      </c>
      <c r="C36" s="68" t="s">
        <v>96</v>
      </c>
      <c r="D36" s="22"/>
      <c r="E36" s="65">
        <v>5.3</v>
      </c>
      <c r="F36" s="66" t="str">
        <f t="shared" si="0"/>
        <v/>
      </c>
    </row>
    <row r="37" spans="2:6" ht="15.75" customHeight="1" x14ac:dyDescent="0.25">
      <c r="B37" s="63">
        <v>2301</v>
      </c>
      <c r="C37" s="68" t="s">
        <v>97</v>
      </c>
      <c r="D37" s="22"/>
      <c r="E37" s="65">
        <v>0.55000000000000004</v>
      </c>
      <c r="F37" s="66" t="str">
        <f t="shared" si="0"/>
        <v/>
      </c>
    </row>
    <row r="38" spans="2:6" ht="15.75" customHeight="1" x14ac:dyDescent="0.25">
      <c r="B38" s="63">
        <v>9054</v>
      </c>
      <c r="C38" s="68" t="s">
        <v>98</v>
      </c>
      <c r="D38" s="22"/>
      <c r="E38" s="65">
        <v>43</v>
      </c>
      <c r="F38" s="66" t="str">
        <f t="shared" si="0"/>
        <v/>
      </c>
    </row>
    <row r="39" spans="2:6" ht="15.75" customHeight="1" x14ac:dyDescent="0.25">
      <c r="B39" s="63">
        <v>2302</v>
      </c>
      <c r="C39" s="68" t="s">
        <v>99</v>
      </c>
      <c r="D39" s="22"/>
      <c r="E39" s="65">
        <v>0.55000000000000004</v>
      </c>
      <c r="F39" s="66" t="str">
        <f t="shared" si="0"/>
        <v/>
      </c>
    </row>
    <row r="40" spans="2:6" ht="15.75" customHeight="1" x14ac:dyDescent="0.25">
      <c r="B40" s="69">
        <v>2307</v>
      </c>
      <c r="C40" s="70" t="s">
        <v>100</v>
      </c>
      <c r="D40" s="71"/>
      <c r="E40" s="72">
        <v>1.9</v>
      </c>
      <c r="F40" s="73" t="str">
        <f t="shared" si="0"/>
        <v/>
      </c>
    </row>
    <row r="41" spans="2:6" ht="12.75" customHeight="1" x14ac:dyDescent="0.25"/>
    <row r="42" spans="2:6" ht="15.75" customHeight="1" x14ac:dyDescent="0.25">
      <c r="C42" s="17" t="s">
        <v>66</v>
      </c>
      <c r="D42" s="74"/>
      <c r="E42" s="52" t="s">
        <v>67</v>
      </c>
      <c r="F42" s="75">
        <f>SUM(F9:F40)</f>
        <v>0</v>
      </c>
    </row>
    <row r="43" spans="2:6" ht="10.5" customHeight="1" x14ac:dyDescent="0.25">
      <c r="B43" s="17"/>
      <c r="C43" s="17"/>
      <c r="D43" s="17"/>
      <c r="E43" s="17"/>
      <c r="F43" s="76"/>
    </row>
    <row r="44" spans="2:6" ht="12.75" customHeight="1" x14ac:dyDescent="0.25">
      <c r="B44" s="77" t="s">
        <v>68</v>
      </c>
      <c r="C44" s="18"/>
      <c r="D44" s="18"/>
      <c r="E44" s="18"/>
      <c r="F44" s="18"/>
    </row>
    <row r="45" spans="2:6" x14ac:dyDescent="0.25">
      <c r="B45" s="18"/>
      <c r="C45" s="18"/>
      <c r="D45" s="18"/>
      <c r="E45" s="18"/>
      <c r="F45" s="18"/>
    </row>
    <row r="46" spans="2:6" ht="12.75" customHeight="1" x14ac:dyDescent="0.25">
      <c r="B46" s="14" t="s">
        <v>25</v>
      </c>
      <c r="C46" s="14"/>
      <c r="D46" s="14"/>
      <c r="E46" s="14"/>
      <c r="F46" s="14"/>
    </row>
    <row r="47" spans="2:6" ht="12.75" customHeight="1" x14ac:dyDescent="0.25">
      <c r="B47" s="14" t="s">
        <v>27</v>
      </c>
      <c r="C47" s="14"/>
      <c r="D47" s="14"/>
      <c r="E47" s="14"/>
      <c r="F47" s="14"/>
    </row>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sheetProtection sheet="1" objects="1" scenarios="1" selectLockedCells="1"/>
  <mergeCells count="6">
    <mergeCell ref="B47:F47"/>
    <mergeCell ref="C2:D2"/>
    <mergeCell ref="C3:D3"/>
    <mergeCell ref="D4:F4"/>
    <mergeCell ref="D5:F6"/>
    <mergeCell ref="B46:F46"/>
  </mergeCells>
  <conditionalFormatting sqref="D9:D40">
    <cfRule type="expression" dxfId="2" priority="2">
      <formula>$C$5="ASC Starter Pack"</formula>
    </cfRule>
  </conditionalFormatting>
  <dataValidations count="1">
    <dataValidation type="custom" errorStyle="warning" allowBlank="1" showInputMessage="1" showErrorMessage="1" errorTitle="No fill" error="This section is disabled when ASC Starter Pack is selected." sqref="D9:D40" xr:uid="{00000000-0002-0000-0200-000000000000}">
      <formula1>$Z$1&lt;&gt;"ASC Starter Pack"</formula1>
      <formula2>0</formula2>
    </dataValidation>
  </dataValidations>
  <pageMargins left="0.78749999999999998" right="0.78749999999999998" top="1.0631944444444399" bottom="1.0631944444444399" header="0" footer="0"/>
  <pageSetup orientation="portrait" horizontalDpi="300" verticalDpi="30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Z1000"/>
  <sheetViews>
    <sheetView zoomScaleNormal="100" workbookViewId="0">
      <selection activeCell="D9" sqref="D9"/>
    </sheetView>
  </sheetViews>
  <sheetFormatPr defaultColWidth="12.5703125" defaultRowHeight="15" customHeight="1" x14ac:dyDescent="0.25"/>
  <cols>
    <col min="1" max="1" width="2.7109375" style="15" customWidth="1"/>
    <col min="2" max="2" width="15.7109375" style="15" customWidth="1"/>
    <col min="3" max="3" width="55.7109375" style="15" customWidth="1"/>
    <col min="4" max="4" width="5.7109375" style="15" customWidth="1"/>
    <col min="5" max="6" width="11.7109375" style="15" customWidth="1"/>
    <col min="7" max="12" width="11.5703125" style="15" hidden="1" customWidth="1"/>
    <col min="13" max="17" width="14.42578125" style="15" hidden="1" customWidth="1"/>
    <col min="18" max="27" width="14.42578125" style="15" customWidth="1"/>
    <col min="28" max="16384" width="12.5703125" style="15"/>
  </cols>
  <sheetData>
    <row r="1" spans="2:26" x14ac:dyDescent="0.25">
      <c r="B1" s="18"/>
      <c r="C1" s="18"/>
      <c r="D1" s="18"/>
      <c r="E1" s="18"/>
      <c r="F1" s="18"/>
      <c r="Z1" s="54"/>
    </row>
    <row r="2" spans="2:26" x14ac:dyDescent="0.25">
      <c r="B2" s="18"/>
      <c r="C2" s="14" t="s">
        <v>0</v>
      </c>
      <c r="D2" s="14"/>
      <c r="E2" s="18"/>
      <c r="F2" s="18"/>
    </row>
    <row r="3" spans="2:26" x14ac:dyDescent="0.25">
      <c r="C3" s="14" t="str">
        <f>+'Invoice Total'!C3</f>
        <v>Last updated March 2025</v>
      </c>
      <c r="D3" s="14"/>
    </row>
    <row r="4" spans="2:26" x14ac:dyDescent="0.25">
      <c r="D4" s="51"/>
      <c r="E4" s="51"/>
      <c r="F4" s="51"/>
    </row>
    <row r="5" spans="2:26" x14ac:dyDescent="0.25">
      <c r="B5" s="30" t="s">
        <v>39</v>
      </c>
      <c r="C5" s="55" t="str">
        <f>'Invoice Total'!C6</f>
        <v>A New Hope</v>
      </c>
    </row>
    <row r="6" spans="2:26" ht="16.5" customHeight="1" x14ac:dyDescent="0.25">
      <c r="B6" s="30" t="s">
        <v>40</v>
      </c>
      <c r="C6" s="56">
        <f>'Invoice Total'!C7</f>
        <v>0</v>
      </c>
    </row>
    <row r="7" spans="2:26" x14ac:dyDescent="0.25">
      <c r="B7" s="3"/>
      <c r="C7" s="3"/>
      <c r="D7" s="3"/>
      <c r="E7" s="3"/>
      <c r="F7" s="3"/>
    </row>
    <row r="8" spans="2:26" ht="12.75" customHeight="1" x14ac:dyDescent="0.25">
      <c r="B8" s="17" t="s">
        <v>41</v>
      </c>
      <c r="C8" s="17" t="s">
        <v>42</v>
      </c>
      <c r="D8" s="25" t="s">
        <v>43</v>
      </c>
      <c r="E8" s="25" t="s">
        <v>101</v>
      </c>
      <c r="F8" s="25" t="s">
        <v>102</v>
      </c>
    </row>
    <row r="9" spans="2:26" x14ac:dyDescent="0.25">
      <c r="B9" s="78">
        <v>2101</v>
      </c>
      <c r="C9" s="79" t="s">
        <v>103</v>
      </c>
      <c r="D9" s="80"/>
      <c r="E9" s="81">
        <v>17</v>
      </c>
      <c r="F9" s="82" t="str">
        <f t="shared" ref="F9:F30" si="0">IF(D9="","",D9*E9)</f>
        <v/>
      </c>
    </row>
    <row r="10" spans="2:26" x14ac:dyDescent="0.25">
      <c r="B10" s="83">
        <v>2102</v>
      </c>
      <c r="C10" s="40" t="s">
        <v>104</v>
      </c>
      <c r="D10" s="22"/>
      <c r="E10" s="65">
        <v>17</v>
      </c>
      <c r="F10" s="84" t="str">
        <f t="shared" si="0"/>
        <v/>
      </c>
    </row>
    <row r="11" spans="2:26" x14ac:dyDescent="0.25">
      <c r="B11" s="83" t="s">
        <v>105</v>
      </c>
      <c r="C11" s="40" t="s">
        <v>106</v>
      </c>
      <c r="D11" s="22"/>
      <c r="E11" s="65">
        <v>3.4</v>
      </c>
      <c r="F11" s="84" t="str">
        <f t="shared" si="0"/>
        <v/>
      </c>
    </row>
    <row r="12" spans="2:26" x14ac:dyDescent="0.25">
      <c r="B12" s="83">
        <v>2104</v>
      </c>
      <c r="C12" s="40" t="s">
        <v>107</v>
      </c>
      <c r="D12" s="22"/>
      <c r="E12" s="65">
        <v>8.5</v>
      </c>
      <c r="F12" s="84" t="str">
        <f t="shared" si="0"/>
        <v/>
      </c>
    </row>
    <row r="13" spans="2:26" x14ac:dyDescent="0.25">
      <c r="B13" s="83">
        <v>2105</v>
      </c>
      <c r="C13" s="40" t="s">
        <v>108</v>
      </c>
      <c r="D13" s="22"/>
      <c r="E13" s="65">
        <v>5.3</v>
      </c>
      <c r="F13" s="84" t="str">
        <f t="shared" si="0"/>
        <v/>
      </c>
    </row>
    <row r="14" spans="2:26" x14ac:dyDescent="0.25">
      <c r="B14" s="83" t="s">
        <v>109</v>
      </c>
      <c r="C14" s="40" t="s">
        <v>110</v>
      </c>
      <c r="D14" s="22"/>
      <c r="E14" s="65">
        <v>1.2</v>
      </c>
      <c r="F14" s="84" t="str">
        <f t="shared" si="0"/>
        <v/>
      </c>
    </row>
    <row r="15" spans="2:26" x14ac:dyDescent="0.25">
      <c r="B15" s="83">
        <v>2107</v>
      </c>
      <c r="C15" s="40" t="s">
        <v>111</v>
      </c>
      <c r="D15" s="22"/>
      <c r="E15" s="65">
        <v>6.75</v>
      </c>
      <c r="F15" s="84" t="str">
        <f t="shared" si="0"/>
        <v/>
      </c>
    </row>
    <row r="16" spans="2:26" x14ac:dyDescent="0.25">
      <c r="B16" s="83">
        <v>2109</v>
      </c>
      <c r="C16" s="40" t="s">
        <v>112</v>
      </c>
      <c r="D16" s="22"/>
      <c r="E16" s="65">
        <v>4.2</v>
      </c>
      <c r="F16" s="84" t="str">
        <f t="shared" si="0"/>
        <v/>
      </c>
    </row>
    <row r="17" spans="2:6" x14ac:dyDescent="0.25">
      <c r="B17" s="83">
        <v>2110</v>
      </c>
      <c r="C17" s="40" t="s">
        <v>113</v>
      </c>
      <c r="D17" s="22"/>
      <c r="E17" s="65">
        <v>4.2</v>
      </c>
      <c r="F17" s="84" t="str">
        <f t="shared" si="0"/>
        <v/>
      </c>
    </row>
    <row r="18" spans="2:6" x14ac:dyDescent="0.25">
      <c r="B18" s="83">
        <v>9001</v>
      </c>
      <c r="C18" s="40" t="s">
        <v>114</v>
      </c>
      <c r="D18" s="22"/>
      <c r="E18" s="65">
        <v>1.1499999999999999</v>
      </c>
      <c r="F18" s="84" t="str">
        <f t="shared" si="0"/>
        <v/>
      </c>
    </row>
    <row r="19" spans="2:6" x14ac:dyDescent="0.25">
      <c r="B19" s="83">
        <v>2111</v>
      </c>
      <c r="C19" s="40" t="s">
        <v>115</v>
      </c>
      <c r="D19" s="22"/>
      <c r="E19" s="65">
        <v>12.3</v>
      </c>
      <c r="F19" s="84" t="str">
        <f t="shared" si="0"/>
        <v/>
      </c>
    </row>
    <row r="20" spans="2:6" x14ac:dyDescent="0.25">
      <c r="B20" s="83">
        <v>2113</v>
      </c>
      <c r="C20" s="40" t="s">
        <v>116</v>
      </c>
      <c r="D20" s="22"/>
      <c r="E20" s="65">
        <v>5.3</v>
      </c>
      <c r="F20" s="84" t="str">
        <f t="shared" si="0"/>
        <v/>
      </c>
    </row>
    <row r="21" spans="2:6" x14ac:dyDescent="0.25">
      <c r="B21" s="83">
        <v>2114</v>
      </c>
      <c r="C21" s="40" t="s">
        <v>117</v>
      </c>
      <c r="D21" s="22"/>
      <c r="E21" s="65">
        <v>5.3</v>
      </c>
      <c r="F21" s="84" t="str">
        <f t="shared" si="0"/>
        <v/>
      </c>
    </row>
    <row r="22" spans="2:6" x14ac:dyDescent="0.25">
      <c r="B22" s="83">
        <v>2115</v>
      </c>
      <c r="C22" s="40" t="s">
        <v>118</v>
      </c>
      <c r="D22" s="22"/>
      <c r="E22" s="65">
        <v>8.4</v>
      </c>
      <c r="F22" s="84" t="str">
        <f t="shared" si="0"/>
        <v/>
      </c>
    </row>
    <row r="23" spans="2:6" x14ac:dyDescent="0.25">
      <c r="B23" s="83">
        <v>2116</v>
      </c>
      <c r="C23" s="40" t="s">
        <v>119</v>
      </c>
      <c r="D23" s="22"/>
      <c r="E23" s="65">
        <v>3.9</v>
      </c>
      <c r="F23" s="84" t="str">
        <f t="shared" si="0"/>
        <v/>
      </c>
    </row>
    <row r="24" spans="2:6" x14ac:dyDescent="0.25">
      <c r="B24" s="83">
        <v>2202</v>
      </c>
      <c r="C24" s="40" t="s">
        <v>120</v>
      </c>
      <c r="D24" s="22"/>
      <c r="E24" s="65">
        <v>0.504</v>
      </c>
      <c r="F24" s="84" t="str">
        <f t="shared" si="0"/>
        <v/>
      </c>
    </row>
    <row r="25" spans="2:6" x14ac:dyDescent="0.25">
      <c r="B25" s="83">
        <v>2203</v>
      </c>
      <c r="C25" s="40" t="s">
        <v>121</v>
      </c>
      <c r="D25" s="22"/>
      <c r="E25" s="65">
        <v>0.504</v>
      </c>
      <c r="F25" s="84" t="str">
        <f t="shared" si="0"/>
        <v/>
      </c>
    </row>
    <row r="26" spans="2:6" x14ac:dyDescent="0.25">
      <c r="B26" s="83">
        <v>2204</v>
      </c>
      <c r="C26" s="40" t="s">
        <v>122</v>
      </c>
      <c r="D26" s="22"/>
      <c r="E26" s="65">
        <v>0.504</v>
      </c>
      <c r="F26" s="84" t="str">
        <f t="shared" si="0"/>
        <v/>
      </c>
    </row>
    <row r="27" spans="2:6" x14ac:dyDescent="0.25">
      <c r="B27" s="83">
        <v>2205</v>
      </c>
      <c r="C27" s="40" t="s">
        <v>123</v>
      </c>
      <c r="D27" s="22"/>
      <c r="E27" s="65">
        <v>0.55000000000000004</v>
      </c>
      <c r="F27" s="84" t="str">
        <f t="shared" si="0"/>
        <v/>
      </c>
    </row>
    <row r="28" spans="2:6" x14ac:dyDescent="0.25">
      <c r="B28" s="83">
        <v>2206</v>
      </c>
      <c r="C28" s="40" t="s">
        <v>124</v>
      </c>
      <c r="D28" s="22"/>
      <c r="E28" s="65">
        <v>0.55000000000000004</v>
      </c>
      <c r="F28" s="84" t="str">
        <f t="shared" si="0"/>
        <v/>
      </c>
    </row>
    <row r="29" spans="2:6" x14ac:dyDescent="0.25">
      <c r="B29" s="83">
        <v>2207</v>
      </c>
      <c r="C29" s="40" t="s">
        <v>125</v>
      </c>
      <c r="D29" s="22"/>
      <c r="E29" s="65">
        <v>0.55000000000000004</v>
      </c>
      <c r="F29" s="84" t="str">
        <f t="shared" si="0"/>
        <v/>
      </c>
    </row>
    <row r="30" spans="2:6" x14ac:dyDescent="0.25">
      <c r="B30" s="85">
        <v>2306</v>
      </c>
      <c r="C30" s="86" t="s">
        <v>126</v>
      </c>
      <c r="D30" s="87"/>
      <c r="E30" s="88">
        <v>0.75</v>
      </c>
      <c r="F30" s="89" t="str">
        <f t="shared" si="0"/>
        <v/>
      </c>
    </row>
    <row r="31" spans="2:6" ht="10.5" customHeight="1" x14ac:dyDescent="0.25">
      <c r="B31" s="4"/>
      <c r="C31" s="4"/>
      <c r="D31" s="4"/>
      <c r="E31" s="4"/>
      <c r="F31" s="4"/>
    </row>
    <row r="32" spans="2:6" x14ac:dyDescent="0.25">
      <c r="B32" s="78">
        <v>1500</v>
      </c>
      <c r="C32" s="79" t="s">
        <v>127</v>
      </c>
      <c r="D32" s="80"/>
      <c r="E32" s="81">
        <v>1.7</v>
      </c>
      <c r="F32" s="82" t="str">
        <f>IF(D32="","",D32*E32)</f>
        <v/>
      </c>
    </row>
    <row r="33" spans="2:6" x14ac:dyDescent="0.25">
      <c r="B33" s="83">
        <v>1600</v>
      </c>
      <c r="C33" s="40" t="s">
        <v>128</v>
      </c>
      <c r="D33" s="22"/>
      <c r="E33" s="65">
        <v>2</v>
      </c>
      <c r="F33" s="84" t="str">
        <f>IF(D33="","",D33*E33)</f>
        <v/>
      </c>
    </row>
    <row r="34" spans="2:6" x14ac:dyDescent="0.25">
      <c r="B34" s="83">
        <v>1601</v>
      </c>
      <c r="C34" s="40" t="s">
        <v>129</v>
      </c>
      <c r="D34" s="22"/>
      <c r="E34" s="65">
        <v>2</v>
      </c>
      <c r="F34" s="84" t="str">
        <f>IF(D34="","",D34*E34)</f>
        <v/>
      </c>
    </row>
    <row r="35" spans="2:6" x14ac:dyDescent="0.25">
      <c r="B35" s="85">
        <v>1603</v>
      </c>
      <c r="C35" s="86" t="s">
        <v>130</v>
      </c>
      <c r="D35" s="87"/>
      <c r="E35" s="88">
        <v>2</v>
      </c>
      <c r="F35" s="89" t="str">
        <f>IF(D35="","",D35*E35)</f>
        <v/>
      </c>
    </row>
    <row r="36" spans="2:6" ht="10.5" customHeight="1" x14ac:dyDescent="0.25">
      <c r="B36" s="4"/>
      <c r="C36" s="4"/>
      <c r="D36" s="4"/>
      <c r="E36" s="4"/>
      <c r="F36" s="4"/>
    </row>
    <row r="37" spans="2:6" x14ac:dyDescent="0.25">
      <c r="B37" s="78">
        <v>9020</v>
      </c>
      <c r="C37" s="79" t="s">
        <v>131</v>
      </c>
      <c r="D37" s="80"/>
      <c r="E37" s="81">
        <v>12</v>
      </c>
      <c r="F37" s="82" t="str">
        <f>IF(D37="","",D37*E37)</f>
        <v/>
      </c>
    </row>
    <row r="38" spans="2:6" x14ac:dyDescent="0.25">
      <c r="B38" s="85">
        <v>9130</v>
      </c>
      <c r="C38" s="86" t="s">
        <v>132</v>
      </c>
      <c r="D38" s="87"/>
      <c r="E38" s="88">
        <v>8.5</v>
      </c>
      <c r="F38" s="89" t="str">
        <f>IF(D38="","",D38*E38)</f>
        <v/>
      </c>
    </row>
    <row r="39" spans="2:6" ht="10.5" customHeight="1" x14ac:dyDescent="0.25">
      <c r="B39" s="3"/>
      <c r="C39" s="3"/>
      <c r="D39" s="3"/>
      <c r="E39" s="3"/>
      <c r="F39" s="3"/>
    </row>
    <row r="40" spans="2:6" x14ac:dyDescent="0.25">
      <c r="B40" s="78">
        <v>9070</v>
      </c>
      <c r="C40" s="79" t="s">
        <v>133</v>
      </c>
      <c r="D40" s="80"/>
      <c r="E40" s="81">
        <v>20</v>
      </c>
      <c r="F40" s="82" t="str">
        <f>IF(D40="","",D40*E40)</f>
        <v/>
      </c>
    </row>
    <row r="41" spans="2:6" x14ac:dyDescent="0.25">
      <c r="B41" s="83">
        <v>9073</v>
      </c>
      <c r="C41" s="40" t="s">
        <v>134</v>
      </c>
      <c r="D41" s="22"/>
      <c r="E41" s="65">
        <v>6</v>
      </c>
      <c r="F41" s="84" t="str">
        <f>IF(D41="","",D41*E41)</f>
        <v/>
      </c>
    </row>
    <row r="42" spans="2:6" x14ac:dyDescent="0.25">
      <c r="B42" s="83">
        <v>9074</v>
      </c>
      <c r="C42" s="40" t="s">
        <v>135</v>
      </c>
      <c r="D42" s="22"/>
      <c r="E42" s="65">
        <v>6</v>
      </c>
      <c r="F42" s="84" t="str">
        <f>IF(D42="","",D42*E42)</f>
        <v/>
      </c>
    </row>
    <row r="43" spans="2:6" x14ac:dyDescent="0.25">
      <c r="B43" s="85">
        <v>9077</v>
      </c>
      <c r="C43" s="86" t="s">
        <v>136</v>
      </c>
      <c r="D43" s="87"/>
      <c r="E43" s="88">
        <v>6</v>
      </c>
      <c r="F43" s="89" t="str">
        <f>IF(D43="","",D43*E43)</f>
        <v/>
      </c>
    </row>
    <row r="44" spans="2:6" ht="12.75" customHeight="1" x14ac:dyDescent="0.25">
      <c r="B44" s="3"/>
      <c r="C44" s="3"/>
      <c r="D44" s="3"/>
      <c r="E44" s="3"/>
      <c r="F44" s="3"/>
    </row>
    <row r="45" spans="2:6" x14ac:dyDescent="0.25">
      <c r="C45" s="17" t="s">
        <v>66</v>
      </c>
      <c r="D45" s="17"/>
      <c r="E45" s="52" t="s">
        <v>67</v>
      </c>
      <c r="F45" s="75">
        <f>SUM(F9:F43)</f>
        <v>0</v>
      </c>
    </row>
    <row r="46" spans="2:6" ht="10.5" customHeight="1" x14ac:dyDescent="0.25">
      <c r="B46" s="17"/>
      <c r="C46" s="17"/>
      <c r="D46" s="17"/>
      <c r="E46" s="17"/>
      <c r="F46" s="76"/>
    </row>
    <row r="47" spans="2:6" ht="15.75" customHeight="1" x14ac:dyDescent="0.25">
      <c r="B47" s="77" t="s">
        <v>68</v>
      </c>
      <c r="C47" s="90"/>
      <c r="D47" s="90"/>
    </row>
    <row r="48" spans="2:6" s="17" customFormat="1" ht="15.75" customHeight="1" x14ac:dyDescent="0.25">
      <c r="C48" s="90"/>
      <c r="D48" s="90"/>
    </row>
    <row r="49" spans="2:6" x14ac:dyDescent="0.25">
      <c r="B49" s="14" t="s">
        <v>25</v>
      </c>
      <c r="C49" s="14"/>
      <c r="D49" s="14"/>
      <c r="E49" s="14"/>
      <c r="F49" s="14"/>
    </row>
    <row r="50" spans="2:6" ht="12.75" customHeight="1" x14ac:dyDescent="0.25">
      <c r="B50" s="14" t="s">
        <v>27</v>
      </c>
      <c r="C50" s="14"/>
      <c r="D50" s="14"/>
      <c r="E50" s="14"/>
      <c r="F50" s="14"/>
    </row>
    <row r="51" spans="2:6" ht="12.75" customHeight="1" x14ac:dyDescent="0.25"/>
    <row r="52" spans="2:6" ht="12.75" customHeight="1" x14ac:dyDescent="0.25"/>
    <row r="53" spans="2:6" ht="12.75" customHeight="1" x14ac:dyDescent="0.25"/>
    <row r="54" spans="2:6" ht="12.75" customHeight="1" x14ac:dyDescent="0.25"/>
    <row r="55" spans="2:6" ht="12.75" customHeight="1" x14ac:dyDescent="0.25"/>
    <row r="56" spans="2:6" ht="12.75" customHeight="1" x14ac:dyDescent="0.25"/>
    <row r="57" spans="2:6" ht="12.75" customHeight="1" x14ac:dyDescent="0.25"/>
    <row r="58" spans="2:6" ht="12.75" customHeight="1" x14ac:dyDescent="0.25"/>
    <row r="59" spans="2:6" ht="12.75" customHeight="1" x14ac:dyDescent="0.25"/>
    <row r="60" spans="2:6" ht="12.75" customHeight="1" x14ac:dyDescent="0.25"/>
    <row r="61" spans="2:6" ht="12.75" customHeight="1" x14ac:dyDescent="0.25"/>
    <row r="62" spans="2:6" ht="12.75" customHeight="1" x14ac:dyDescent="0.25"/>
    <row r="63" spans="2:6" ht="12.75" customHeight="1" x14ac:dyDescent="0.25"/>
    <row r="64" spans="2: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selectLockedCells="1"/>
  <mergeCells count="9">
    <mergeCell ref="B39:F39"/>
    <mergeCell ref="B44:F44"/>
    <mergeCell ref="B49:F49"/>
    <mergeCell ref="B50:F50"/>
    <mergeCell ref="C2:D2"/>
    <mergeCell ref="C3:D3"/>
    <mergeCell ref="B7:F7"/>
    <mergeCell ref="B31:F31"/>
    <mergeCell ref="B36:F36"/>
  </mergeCells>
  <conditionalFormatting sqref="D9:D30 D32:D35 D37:D38 D40:D43">
    <cfRule type="expression" dxfId="1" priority="2">
      <formula>$C$5="ASC Starter Pack"</formula>
    </cfRule>
  </conditionalFormatting>
  <pageMargins left="0.78749999999999998" right="0.78749999999999998" top="1.05277777777778" bottom="1.05277777777778" header="0" footer="0"/>
  <pageSetup orientation="portrait" horizontalDpi="300" verticalDpi="30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Z1003"/>
  <sheetViews>
    <sheetView zoomScaleNormal="100" workbookViewId="0">
      <selection activeCell="C26" sqref="C26"/>
    </sheetView>
  </sheetViews>
  <sheetFormatPr defaultColWidth="12.5703125" defaultRowHeight="15" customHeight="1" x14ac:dyDescent="0.25"/>
  <cols>
    <col min="1" max="1" width="2.7109375" style="15" customWidth="1"/>
    <col min="2" max="2" width="15.7109375" style="15" customWidth="1"/>
    <col min="3" max="3" width="55.7109375" style="15" customWidth="1"/>
    <col min="4" max="4" width="5.7109375" style="15" customWidth="1"/>
    <col min="5" max="6" width="11.7109375" style="15" customWidth="1"/>
    <col min="7" max="7" width="11.5703125" style="15" customWidth="1"/>
    <col min="8" max="8" width="13.140625" style="15" customWidth="1"/>
    <col min="9" max="9" width="11.5703125" style="15" customWidth="1"/>
    <col min="10" max="12" width="11.5703125" style="15" hidden="1" customWidth="1"/>
    <col min="13" max="18" width="14.42578125" style="15" hidden="1" customWidth="1"/>
    <col min="19" max="27" width="14.42578125" style="15" customWidth="1"/>
    <col min="28" max="16384" width="12.5703125" style="15"/>
  </cols>
  <sheetData>
    <row r="1" spans="2:26" x14ac:dyDescent="0.25">
      <c r="Z1" s="54" t="s">
        <v>137</v>
      </c>
    </row>
    <row r="2" spans="2:26" x14ac:dyDescent="0.25">
      <c r="B2" s="18"/>
      <c r="C2" s="14" t="s">
        <v>0</v>
      </c>
      <c r="D2" s="14"/>
      <c r="E2" s="18"/>
      <c r="F2" s="18"/>
    </row>
    <row r="3" spans="2:26" x14ac:dyDescent="0.25">
      <c r="B3" s="18"/>
      <c r="C3" s="14" t="str">
        <f>+'Invoice Total'!C3</f>
        <v>Last updated March 2025</v>
      </c>
      <c r="D3" s="14"/>
      <c r="E3" s="18"/>
      <c r="F3" s="18"/>
    </row>
    <row r="4" spans="2:26" x14ac:dyDescent="0.25">
      <c r="D4" s="4"/>
      <c r="E4" s="4"/>
      <c r="F4" s="4"/>
    </row>
    <row r="5" spans="2:26" ht="16.5" customHeight="1" x14ac:dyDescent="0.25">
      <c r="B5" s="30" t="s">
        <v>39</v>
      </c>
      <c r="C5" s="55" t="str">
        <f>'Invoice Total'!C6</f>
        <v>A New Hope</v>
      </c>
      <c r="D5" s="23"/>
    </row>
    <row r="6" spans="2:26" ht="16.5" customHeight="1" x14ac:dyDescent="0.25">
      <c r="B6" s="30" t="s">
        <v>40</v>
      </c>
      <c r="C6" s="56">
        <f>'Invoice Total'!C7</f>
        <v>0</v>
      </c>
      <c r="D6" s="23"/>
    </row>
    <row r="7" spans="2:26" ht="12.75" customHeight="1" x14ac:dyDescent="0.25"/>
    <row r="8" spans="2:26" ht="17.25" customHeight="1" x14ac:dyDescent="0.25">
      <c r="B8" s="17" t="s">
        <v>41</v>
      </c>
      <c r="C8" s="17" t="s">
        <v>42</v>
      </c>
      <c r="D8" s="25" t="s">
        <v>43</v>
      </c>
      <c r="E8" s="25" t="s">
        <v>44</v>
      </c>
      <c r="F8" s="57" t="s">
        <v>45</v>
      </c>
    </row>
    <row r="9" spans="2:26" x14ac:dyDescent="0.25">
      <c r="B9" s="91">
        <v>1107</v>
      </c>
      <c r="C9" s="92" t="s">
        <v>138</v>
      </c>
      <c r="D9" s="80"/>
      <c r="E9" s="81">
        <v>40</v>
      </c>
      <c r="F9" s="82" t="str">
        <f t="shared" ref="F9:F21" si="0">IF(D9="","",D9*E9)</f>
        <v/>
      </c>
      <c r="H9" s="93" t="s">
        <v>139</v>
      </c>
    </row>
    <row r="10" spans="2:26" x14ac:dyDescent="0.25">
      <c r="B10" s="94">
        <v>1501</v>
      </c>
      <c r="C10" s="95" t="s">
        <v>140</v>
      </c>
      <c r="D10" s="22"/>
      <c r="E10" s="65">
        <v>20</v>
      </c>
      <c r="F10" s="84" t="str">
        <f t="shared" si="0"/>
        <v/>
      </c>
      <c r="H10" s="15" t="s">
        <v>141</v>
      </c>
    </row>
    <row r="11" spans="2:26" x14ac:dyDescent="0.25">
      <c r="B11" s="94">
        <v>1113</v>
      </c>
      <c r="C11" s="95" t="s">
        <v>142</v>
      </c>
      <c r="D11" s="22"/>
      <c r="E11" s="65">
        <v>16</v>
      </c>
      <c r="F11" s="84" t="str">
        <f t="shared" si="0"/>
        <v/>
      </c>
      <c r="H11" s="15" t="s">
        <v>143</v>
      </c>
    </row>
    <row r="12" spans="2:26" x14ac:dyDescent="0.25">
      <c r="B12" s="94">
        <v>1114</v>
      </c>
      <c r="C12" s="95" t="s">
        <v>144</v>
      </c>
      <c r="D12" s="22"/>
      <c r="E12" s="65">
        <v>27</v>
      </c>
      <c r="F12" s="84" t="str">
        <f t="shared" si="0"/>
        <v/>
      </c>
      <c r="H12" s="15" t="s">
        <v>145</v>
      </c>
    </row>
    <row r="13" spans="2:26" x14ac:dyDescent="0.25">
      <c r="B13" s="94">
        <v>1130</v>
      </c>
      <c r="C13" s="95" t="s">
        <v>146</v>
      </c>
      <c r="D13" s="22"/>
      <c r="E13" s="65">
        <v>15</v>
      </c>
      <c r="F13" s="84" t="str">
        <f t="shared" si="0"/>
        <v/>
      </c>
      <c r="H13" s="15" t="s">
        <v>147</v>
      </c>
    </row>
    <row r="14" spans="2:26" x14ac:dyDescent="0.25">
      <c r="B14" s="94">
        <v>1144</v>
      </c>
      <c r="C14" s="95" t="s">
        <v>148</v>
      </c>
      <c r="D14" s="22"/>
      <c r="E14" s="65">
        <v>16.25</v>
      </c>
      <c r="F14" s="84" t="str">
        <f t="shared" si="0"/>
        <v/>
      </c>
      <c r="H14" s="15" t="s">
        <v>149</v>
      </c>
    </row>
    <row r="15" spans="2:26" x14ac:dyDescent="0.25">
      <c r="B15" s="94">
        <v>8821</v>
      </c>
      <c r="C15" s="95" t="s">
        <v>150</v>
      </c>
      <c r="D15" s="22"/>
      <c r="E15" s="65">
        <v>16</v>
      </c>
      <c r="F15" s="84" t="str">
        <f t="shared" si="0"/>
        <v/>
      </c>
      <c r="H15" s="15" t="s">
        <v>151</v>
      </c>
    </row>
    <row r="16" spans="2:26" x14ac:dyDescent="0.25">
      <c r="B16" s="94">
        <v>1164</v>
      </c>
      <c r="C16" s="95" t="s">
        <v>152</v>
      </c>
      <c r="D16" s="22"/>
      <c r="E16" s="65">
        <v>3.5</v>
      </c>
      <c r="F16" s="84" t="str">
        <f t="shared" si="0"/>
        <v/>
      </c>
      <c r="H16" s="15" t="s">
        <v>153</v>
      </c>
    </row>
    <row r="17" spans="2:8" x14ac:dyDescent="0.25">
      <c r="B17" s="94">
        <v>1200</v>
      </c>
      <c r="C17" s="95" t="s">
        <v>154</v>
      </c>
      <c r="D17" s="22"/>
      <c r="E17" s="65">
        <v>3.5</v>
      </c>
      <c r="F17" s="84" t="str">
        <f t="shared" si="0"/>
        <v/>
      </c>
      <c r="H17" s="15" t="s">
        <v>155</v>
      </c>
    </row>
    <row r="18" spans="2:8" x14ac:dyDescent="0.25">
      <c r="B18" s="94">
        <v>9405</v>
      </c>
      <c r="C18" s="95" t="s">
        <v>156</v>
      </c>
      <c r="D18" s="22"/>
      <c r="E18" s="65">
        <v>35</v>
      </c>
      <c r="F18" s="84" t="str">
        <f t="shared" si="0"/>
        <v/>
      </c>
      <c r="H18" s="15" t="s">
        <v>157</v>
      </c>
    </row>
    <row r="19" spans="2:8" x14ac:dyDescent="0.25">
      <c r="B19" s="94">
        <v>9425</v>
      </c>
      <c r="C19" s="95" t="s">
        <v>158</v>
      </c>
      <c r="D19" s="22"/>
      <c r="E19" s="65">
        <v>26</v>
      </c>
      <c r="F19" s="84" t="str">
        <f t="shared" si="0"/>
        <v/>
      </c>
    </row>
    <row r="20" spans="2:8" x14ac:dyDescent="0.25">
      <c r="B20" s="94">
        <v>6090</v>
      </c>
      <c r="C20" s="95" t="s">
        <v>159</v>
      </c>
      <c r="D20" s="22"/>
      <c r="E20" s="65">
        <v>15</v>
      </c>
      <c r="F20" s="84" t="str">
        <f t="shared" si="0"/>
        <v/>
      </c>
      <c r="H20" s="96"/>
    </row>
    <row r="21" spans="2:8" x14ac:dyDescent="0.25">
      <c r="B21" s="97" t="s">
        <v>160</v>
      </c>
      <c r="C21" s="95" t="s">
        <v>161</v>
      </c>
      <c r="D21" s="22"/>
      <c r="E21" s="65">
        <v>29</v>
      </c>
      <c r="F21" s="84" t="str">
        <f t="shared" si="0"/>
        <v/>
      </c>
    </row>
    <row r="22" spans="2:8" x14ac:dyDescent="0.25">
      <c r="B22" s="2" t="s">
        <v>162</v>
      </c>
      <c r="C22" s="2"/>
      <c r="D22" s="1"/>
      <c r="E22" s="1"/>
      <c r="F22" s="1"/>
    </row>
    <row r="23" spans="2:8" x14ac:dyDescent="0.25">
      <c r="B23" s="98" t="s">
        <v>163</v>
      </c>
      <c r="C23" s="99"/>
      <c r="D23" s="1"/>
      <c r="E23" s="1"/>
      <c r="F23" s="1"/>
    </row>
    <row r="24" spans="2:8" x14ac:dyDescent="0.25">
      <c r="B24" s="94" t="s">
        <v>164</v>
      </c>
      <c r="C24" s="95" t="s">
        <v>165</v>
      </c>
      <c r="D24" s="22"/>
      <c r="E24" s="65">
        <v>19</v>
      </c>
      <c r="F24" s="84" t="str">
        <f>IF(D24="","",D24*E24)</f>
        <v/>
      </c>
    </row>
    <row r="25" spans="2:8" x14ac:dyDescent="0.25">
      <c r="B25" s="2" t="s">
        <v>166</v>
      </c>
      <c r="C25" s="2"/>
      <c r="D25" s="104"/>
      <c r="E25" s="104"/>
      <c r="F25" s="104"/>
    </row>
    <row r="26" spans="2:8" x14ac:dyDescent="0.25">
      <c r="B26" s="49" t="s">
        <v>167</v>
      </c>
      <c r="C26" s="50"/>
      <c r="D26" s="104"/>
      <c r="E26" s="104"/>
      <c r="F26" s="104"/>
    </row>
    <row r="27" spans="2:8" ht="12.75" customHeight="1" x14ac:dyDescent="0.25">
      <c r="B27" s="100"/>
      <c r="C27" s="51"/>
      <c r="D27" s="51"/>
      <c r="E27" s="51"/>
      <c r="F27" s="51"/>
    </row>
    <row r="28" spans="2:8" ht="15.75" customHeight="1" x14ac:dyDescent="0.25">
      <c r="B28" s="51"/>
      <c r="C28" s="17" t="s">
        <v>66</v>
      </c>
      <c r="D28" s="51"/>
      <c r="E28" s="52" t="s">
        <v>67</v>
      </c>
      <c r="F28" s="75">
        <f>IF(SUM(F9:F26)="","",SUM(F9:F26))</f>
        <v>0</v>
      </c>
    </row>
    <row r="29" spans="2:8" ht="10.5" customHeight="1" x14ac:dyDescent="0.25">
      <c r="B29" s="17"/>
      <c r="C29" s="51"/>
      <c r="D29" s="51"/>
      <c r="E29" s="51"/>
      <c r="F29" s="51"/>
    </row>
    <row r="30" spans="2:8" ht="13.5" customHeight="1" x14ac:dyDescent="0.25">
      <c r="C30" s="90"/>
      <c r="D30" s="17"/>
      <c r="E30" s="18"/>
      <c r="F30" s="18"/>
    </row>
    <row r="31" spans="2:8" x14ac:dyDescent="0.25">
      <c r="B31" s="77" t="s">
        <v>68</v>
      </c>
      <c r="C31" s="90"/>
      <c r="D31" s="17"/>
      <c r="E31" s="18"/>
      <c r="F31" s="18"/>
    </row>
    <row r="32" spans="2:8" ht="15.75" x14ac:dyDescent="0.25">
      <c r="B32" s="105" t="s">
        <v>168</v>
      </c>
      <c r="C32" s="105"/>
      <c r="D32" s="105"/>
      <c r="E32" s="105"/>
      <c r="F32" s="105"/>
    </row>
    <row r="33" spans="2:6" ht="10.5" customHeight="1" x14ac:dyDescent="0.25">
      <c r="B33" s="106"/>
      <c r="C33" s="106"/>
      <c r="D33" s="106"/>
      <c r="E33" s="106"/>
      <c r="F33" s="106"/>
    </row>
    <row r="34" spans="2:6" x14ac:dyDescent="0.25">
      <c r="B34" s="14" t="s">
        <v>25</v>
      </c>
      <c r="C34" s="14"/>
      <c r="D34" s="14"/>
      <c r="E34" s="14"/>
      <c r="F34" s="14"/>
    </row>
    <row r="35" spans="2:6" x14ac:dyDescent="0.25">
      <c r="B35" s="14" t="s">
        <v>27</v>
      </c>
      <c r="C35" s="14"/>
      <c r="D35" s="14"/>
      <c r="E35" s="14"/>
      <c r="F35" s="14"/>
    </row>
    <row r="36" spans="2:6" ht="12.75" customHeight="1" x14ac:dyDescent="0.25"/>
    <row r="37" spans="2:6" ht="12.75" customHeight="1" x14ac:dyDescent="0.25"/>
    <row r="38" spans="2:6" ht="12.75" customHeight="1" x14ac:dyDescent="0.25"/>
    <row r="39" spans="2:6" ht="12.75" customHeight="1" x14ac:dyDescent="0.25"/>
    <row r="40" spans="2:6" ht="12.75" customHeight="1" x14ac:dyDescent="0.25"/>
    <row r="41" spans="2:6" ht="12.75" customHeight="1" x14ac:dyDescent="0.25"/>
    <row r="42" spans="2:6" ht="12.75" customHeight="1" x14ac:dyDescent="0.25"/>
    <row r="43" spans="2:6" ht="12.75" customHeight="1" x14ac:dyDescent="0.25"/>
    <row r="44" spans="2:6" ht="12.75" customHeight="1" x14ac:dyDescent="0.25"/>
    <row r="45" spans="2:6" ht="12.75" customHeight="1" x14ac:dyDescent="0.25"/>
    <row r="46" spans="2:6" ht="12.75" customHeight="1" x14ac:dyDescent="0.25"/>
    <row r="47" spans="2:6" ht="12.75" customHeight="1" x14ac:dyDescent="0.25"/>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sheetProtection sheet="1" objects="1" scenarios="1" selectLockedCells="1"/>
  <mergeCells count="11">
    <mergeCell ref="B35:F35"/>
    <mergeCell ref="B25:C25"/>
    <mergeCell ref="D25:F26"/>
    <mergeCell ref="B32:F32"/>
    <mergeCell ref="B33:F33"/>
    <mergeCell ref="B34:F34"/>
    <mergeCell ref="C2:D2"/>
    <mergeCell ref="C3:D3"/>
    <mergeCell ref="D4:F4"/>
    <mergeCell ref="B22:C22"/>
    <mergeCell ref="D22:F23"/>
  </mergeCells>
  <conditionalFormatting sqref="D9:D21 C23 D24 C26">
    <cfRule type="expression" dxfId="0" priority="2">
      <formula>$C$5="ASC Starter Pack"</formula>
    </cfRule>
  </conditionalFormatting>
  <pageMargins left="0.78749999999999998" right="0.78749999999999998" top="1.05277777777778" bottom="1.05277777777778" header="0" footer="0"/>
  <pageSetup orientation="portrait" horizontalDpi="300" verticalDpi="300"/>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D47"/>
  <sheetViews>
    <sheetView topLeftCell="A46" zoomScaleNormal="100" workbookViewId="0">
      <selection activeCell="C47" sqref="C47"/>
    </sheetView>
  </sheetViews>
  <sheetFormatPr defaultColWidth="9.140625" defaultRowHeight="15" customHeight="1" x14ac:dyDescent="0.25"/>
  <cols>
    <col min="1" max="1" width="2.7109375" style="15" customWidth="1"/>
    <col min="2" max="2" width="15.7109375" style="51" customWidth="1"/>
    <col min="3" max="3" width="55.7109375" style="15" customWidth="1"/>
    <col min="4" max="4" width="5.7109375" style="51" customWidth="1"/>
    <col min="5" max="6" width="11.7109375" style="15" customWidth="1"/>
    <col min="7" max="16384" width="9.140625" style="15"/>
  </cols>
  <sheetData>
    <row r="2" spans="2:4" ht="15" customHeight="1" x14ac:dyDescent="0.25">
      <c r="C2" s="14" t="s">
        <v>0</v>
      </c>
      <c r="D2" s="14"/>
    </row>
    <row r="4" spans="2:4" ht="15" customHeight="1" x14ac:dyDescent="0.25">
      <c r="C4" s="17" t="s">
        <v>169</v>
      </c>
    </row>
    <row r="5" spans="2:4" ht="15" customHeight="1" x14ac:dyDescent="0.25">
      <c r="B5" s="17" t="s">
        <v>170</v>
      </c>
      <c r="C5" s="17" t="s">
        <v>171</v>
      </c>
      <c r="D5" s="17" t="s">
        <v>172</v>
      </c>
    </row>
    <row r="6" spans="2:4" ht="15" customHeight="1" x14ac:dyDescent="0.25">
      <c r="B6" s="51">
        <v>9110</v>
      </c>
      <c r="C6" s="15" t="s">
        <v>173</v>
      </c>
      <c r="D6" s="51">
        <v>1</v>
      </c>
    </row>
    <row r="7" spans="2:4" ht="15" customHeight="1" x14ac:dyDescent="0.25">
      <c r="B7" s="51">
        <v>9111</v>
      </c>
      <c r="C7" s="15" t="s">
        <v>174</v>
      </c>
      <c r="D7" s="51">
        <v>1</v>
      </c>
    </row>
    <row r="8" spans="2:4" ht="15" customHeight="1" x14ac:dyDescent="0.25">
      <c r="B8" s="51">
        <v>2110</v>
      </c>
      <c r="C8" s="15" t="s">
        <v>113</v>
      </c>
      <c r="D8" s="51">
        <v>1</v>
      </c>
    </row>
    <row r="9" spans="2:4" ht="15" customHeight="1" x14ac:dyDescent="0.25">
      <c r="B9" s="51">
        <v>1600</v>
      </c>
      <c r="C9" s="15" t="s">
        <v>128</v>
      </c>
      <c r="D9" s="51">
        <v>1</v>
      </c>
    </row>
    <row r="10" spans="2:4" ht="15" customHeight="1" x14ac:dyDescent="0.25">
      <c r="B10" s="51">
        <v>1500</v>
      </c>
      <c r="C10" s="15" t="s">
        <v>175</v>
      </c>
      <c r="D10" s="51">
        <v>2</v>
      </c>
    </row>
    <row r="11" spans="2:4" ht="15" customHeight="1" x14ac:dyDescent="0.25">
      <c r="B11" s="51">
        <v>2202</v>
      </c>
      <c r="C11" s="15" t="s">
        <v>176</v>
      </c>
      <c r="D11" s="51">
        <v>2</v>
      </c>
    </row>
    <row r="12" spans="2:4" ht="15" customHeight="1" x14ac:dyDescent="0.25">
      <c r="B12" s="51">
        <v>2203</v>
      </c>
      <c r="C12" s="15" t="s">
        <v>177</v>
      </c>
      <c r="D12" s="51">
        <v>2</v>
      </c>
    </row>
    <row r="13" spans="2:4" ht="15" customHeight="1" x14ac:dyDescent="0.25">
      <c r="B13" s="51">
        <v>2204</v>
      </c>
      <c r="C13" s="15" t="s">
        <v>178</v>
      </c>
      <c r="D13" s="51">
        <v>2</v>
      </c>
    </row>
    <row r="14" spans="2:4" ht="15" customHeight="1" x14ac:dyDescent="0.25">
      <c r="B14" s="51">
        <v>2205</v>
      </c>
      <c r="C14" s="15" t="s">
        <v>123</v>
      </c>
      <c r="D14" s="51">
        <v>2</v>
      </c>
    </row>
    <row r="15" spans="2:4" ht="15" customHeight="1" x14ac:dyDescent="0.25">
      <c r="B15" s="51">
        <v>2206</v>
      </c>
      <c r="C15" s="15" t="s">
        <v>179</v>
      </c>
      <c r="D15" s="51">
        <v>2</v>
      </c>
    </row>
    <row r="16" spans="2:4" ht="15" customHeight="1" x14ac:dyDescent="0.25">
      <c r="B16" s="51">
        <v>3101</v>
      </c>
      <c r="C16" s="15" t="s">
        <v>180</v>
      </c>
      <c r="D16" s="51">
        <v>2</v>
      </c>
    </row>
    <row r="17" spans="2:4" ht="15" customHeight="1" x14ac:dyDescent="0.25">
      <c r="B17" s="51">
        <v>3102</v>
      </c>
      <c r="C17" s="15" t="s">
        <v>181</v>
      </c>
      <c r="D17" s="51">
        <v>2</v>
      </c>
    </row>
    <row r="18" spans="2:4" ht="15" customHeight="1" x14ac:dyDescent="0.25">
      <c r="B18" s="51">
        <v>3105</v>
      </c>
      <c r="C18" s="15" t="s">
        <v>182</v>
      </c>
      <c r="D18" s="51">
        <v>2</v>
      </c>
    </row>
    <row r="19" spans="2:4" ht="15" customHeight="1" x14ac:dyDescent="0.25">
      <c r="B19" s="51">
        <v>3106</v>
      </c>
      <c r="C19" s="15" t="s">
        <v>183</v>
      </c>
      <c r="D19" s="51">
        <v>2</v>
      </c>
    </row>
    <row r="20" spans="2:4" ht="15" customHeight="1" x14ac:dyDescent="0.25">
      <c r="B20" s="51">
        <v>3107</v>
      </c>
      <c r="C20" s="15" t="s">
        <v>184</v>
      </c>
      <c r="D20" s="51">
        <v>2</v>
      </c>
    </row>
    <row r="21" spans="2:4" ht="15" customHeight="1" x14ac:dyDescent="0.25">
      <c r="B21" s="51">
        <v>3108</v>
      </c>
      <c r="C21" s="15" t="s">
        <v>185</v>
      </c>
      <c r="D21" s="51">
        <v>2</v>
      </c>
    </row>
    <row r="22" spans="2:4" ht="15" customHeight="1" x14ac:dyDescent="0.25">
      <c r="B22" s="51">
        <v>3109</v>
      </c>
      <c r="C22" s="15" t="s">
        <v>186</v>
      </c>
      <c r="D22" s="51">
        <v>2</v>
      </c>
    </row>
    <row r="23" spans="2:4" ht="15" customHeight="1" x14ac:dyDescent="0.25">
      <c r="B23" s="51">
        <v>3111</v>
      </c>
      <c r="C23" s="15" t="s">
        <v>187</v>
      </c>
      <c r="D23" s="51">
        <v>2</v>
      </c>
    </row>
    <row r="24" spans="2:4" ht="15" customHeight="1" x14ac:dyDescent="0.25">
      <c r="B24" s="51">
        <v>3112</v>
      </c>
      <c r="C24" s="15" t="s">
        <v>188</v>
      </c>
      <c r="D24" s="51">
        <v>2</v>
      </c>
    </row>
    <row r="25" spans="2:4" ht="15" customHeight="1" x14ac:dyDescent="0.25">
      <c r="B25" s="51">
        <v>3113</v>
      </c>
      <c r="C25" s="15" t="s">
        <v>189</v>
      </c>
      <c r="D25" s="51">
        <v>2</v>
      </c>
    </row>
    <row r="26" spans="2:4" ht="15" customHeight="1" x14ac:dyDescent="0.25">
      <c r="B26" s="51">
        <v>3114</v>
      </c>
      <c r="C26" s="15" t="s">
        <v>190</v>
      </c>
      <c r="D26" s="51">
        <v>2</v>
      </c>
    </row>
    <row r="27" spans="2:4" ht="15" customHeight="1" x14ac:dyDescent="0.25">
      <c r="B27" s="51">
        <v>3116</v>
      </c>
      <c r="C27" s="15" t="s">
        <v>191</v>
      </c>
      <c r="D27" s="51">
        <v>2</v>
      </c>
    </row>
    <row r="28" spans="2:4" ht="15" customHeight="1" x14ac:dyDescent="0.25">
      <c r="B28" s="51">
        <v>3119</v>
      </c>
      <c r="C28" s="15" t="s">
        <v>192</v>
      </c>
      <c r="D28" s="51">
        <v>2</v>
      </c>
    </row>
    <row r="29" spans="2:4" ht="15" customHeight="1" x14ac:dyDescent="0.25">
      <c r="B29" s="51">
        <v>3122</v>
      </c>
      <c r="C29" s="15" t="s">
        <v>193</v>
      </c>
      <c r="D29" s="51">
        <v>2</v>
      </c>
    </row>
    <row r="30" spans="2:4" ht="15" customHeight="1" x14ac:dyDescent="0.25">
      <c r="B30" s="51">
        <v>3124</v>
      </c>
      <c r="C30" s="15" t="s">
        <v>194</v>
      </c>
      <c r="D30" s="51">
        <v>2</v>
      </c>
    </row>
    <row r="31" spans="2:4" ht="15" customHeight="1" x14ac:dyDescent="0.25">
      <c r="B31" s="51">
        <v>3127</v>
      </c>
      <c r="C31" s="15" t="s">
        <v>195</v>
      </c>
      <c r="D31" s="51">
        <v>2</v>
      </c>
    </row>
    <row r="32" spans="2:4" ht="15" customHeight="1" x14ac:dyDescent="0.25">
      <c r="B32" s="51">
        <v>3128</v>
      </c>
      <c r="C32" s="15" t="s">
        <v>196</v>
      </c>
      <c r="D32" s="51">
        <v>2</v>
      </c>
    </row>
    <row r="33" spans="2:4" ht="15" customHeight="1" x14ac:dyDescent="0.25">
      <c r="B33" s="51">
        <v>3129</v>
      </c>
      <c r="C33" s="15" t="s">
        <v>197</v>
      </c>
      <c r="D33" s="51">
        <v>2</v>
      </c>
    </row>
    <row r="34" spans="2:4" ht="15" customHeight="1" x14ac:dyDescent="0.25">
      <c r="B34" s="51">
        <v>3130</v>
      </c>
      <c r="C34" s="15" t="s">
        <v>198</v>
      </c>
      <c r="D34" s="51">
        <v>2</v>
      </c>
    </row>
    <row r="35" spans="2:4" ht="15" customHeight="1" x14ac:dyDescent="0.25">
      <c r="C35" s="17" t="s">
        <v>199</v>
      </c>
    </row>
    <row r="36" spans="2:4" ht="15" customHeight="1" x14ac:dyDescent="0.25">
      <c r="B36" s="51">
        <v>1101</v>
      </c>
      <c r="C36" s="15" t="s">
        <v>200</v>
      </c>
      <c r="D36" s="51">
        <v>1</v>
      </c>
    </row>
    <row r="37" spans="2:4" ht="15" customHeight="1" x14ac:dyDescent="0.25">
      <c r="B37" s="51">
        <v>1112</v>
      </c>
      <c r="C37" s="15" t="s">
        <v>201</v>
      </c>
      <c r="D37" s="51">
        <v>1</v>
      </c>
    </row>
    <row r="38" spans="2:4" ht="15" customHeight="1" x14ac:dyDescent="0.25">
      <c r="B38" s="51">
        <v>4100</v>
      </c>
      <c r="C38" s="15" t="s">
        <v>54</v>
      </c>
      <c r="D38" s="51">
        <v>2</v>
      </c>
    </row>
    <row r="39" spans="2:4" ht="15" customHeight="1" x14ac:dyDescent="0.25">
      <c r="B39" s="51">
        <v>4101</v>
      </c>
      <c r="C39" s="15" t="s">
        <v>55</v>
      </c>
      <c r="D39" s="51">
        <v>1</v>
      </c>
    </row>
    <row r="40" spans="2:4" ht="15" customHeight="1" x14ac:dyDescent="0.25">
      <c r="B40" s="51">
        <v>4102</v>
      </c>
      <c r="C40" s="15" t="s">
        <v>56</v>
      </c>
      <c r="D40" s="51">
        <v>1</v>
      </c>
    </row>
    <row r="41" spans="2:4" ht="15" customHeight="1" x14ac:dyDescent="0.25">
      <c r="B41" s="51">
        <v>9130</v>
      </c>
      <c r="C41" s="15" t="s">
        <v>132</v>
      </c>
      <c r="D41" s="51">
        <v>1</v>
      </c>
    </row>
    <row r="43" spans="2:4" ht="15" customHeight="1" x14ac:dyDescent="0.25">
      <c r="B43" s="107" t="s">
        <v>202</v>
      </c>
      <c r="C43" s="107"/>
      <c r="D43" s="101">
        <v>59.9</v>
      </c>
    </row>
    <row r="44" spans="2:4" ht="15" customHeight="1" x14ac:dyDescent="0.25">
      <c r="B44" s="102"/>
      <c r="C44" s="102"/>
    </row>
    <row r="45" spans="2:4" ht="15" customHeight="1" x14ac:dyDescent="0.25">
      <c r="B45" s="51" t="s">
        <v>203</v>
      </c>
      <c r="C45" s="108"/>
      <c r="D45" s="108"/>
    </row>
    <row r="46" spans="2:4" ht="15" customHeight="1" x14ac:dyDescent="0.25">
      <c r="C46" s="103"/>
    </row>
    <row r="47" spans="2:4" ht="15" customHeight="1" x14ac:dyDescent="0.25">
      <c r="B47" s="51" t="s">
        <v>204</v>
      </c>
      <c r="C47" s="109"/>
      <c r="D47" s="109"/>
    </row>
  </sheetData>
  <sheetProtection sheet="1" objects="1" scenarios="1" selectLockedCells="1"/>
  <mergeCells count="4">
    <mergeCell ref="C2:D2"/>
    <mergeCell ref="B43:C43"/>
    <mergeCell ref="C45:D45"/>
    <mergeCell ref="C47:D47"/>
  </mergeCells>
  <printOptions horizontalCentered="1"/>
  <pageMargins left="0.70833333333333304" right="0.70833333333333304" top="0.74791666666666701" bottom="0.7479166666666670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6573</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Invoice Total</vt:lpstr>
      <vt:lpstr>Basic-Keytags-Medallions</vt:lpstr>
      <vt:lpstr>Brochures</vt:lpstr>
      <vt:lpstr>Service-Booklets-Posters</vt:lpstr>
      <vt:lpstr>Specialty Items</vt:lpstr>
      <vt:lpstr>StarterPack</vt:lpstr>
      <vt:lpstr>Brochures!Print_Area</vt:lpstr>
      <vt:lpstr>'Invoice Total'!Print_Area</vt:lpstr>
      <vt:lpstr>'Service-Booklets-Posters'!Print_Area</vt:lpstr>
      <vt:lpstr>'Specialty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erehwon</dc:creator>
  <dc:description/>
  <cp:lastModifiedBy>BEROLD BAIJIUS</cp:lastModifiedBy>
  <cp:revision>15</cp:revision>
  <cp:lastPrinted>2025-09-06T05:12:50Z</cp:lastPrinted>
  <dcterms:created xsi:type="dcterms:W3CDTF">2023-02-12T18:06:13Z</dcterms:created>
  <dcterms:modified xsi:type="dcterms:W3CDTF">2025-09-06T05:13:22Z</dcterms:modified>
  <dc:language>en-CA</dc:language>
</cp:coreProperties>
</file>